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G:\_F043_ACHATS\2_Travail\05_IFP SCHOOL\AFFAIRES\3_Affaires_IFP SCHOOL_JEROME ALAND\458666-26-SGX-RUE_Voyages et Sorties scolaires à IFP School\DCE pour relecture finale\V2\"/>
    </mc:Choice>
  </mc:AlternateContent>
  <xr:revisionPtr revIDLastSave="0" documentId="13_ncr:1_{43E41305-E8D0-44A7-8D54-6A674A89426F}" xr6:coauthVersionLast="47" xr6:coauthVersionMax="47" xr10:uidLastSave="{00000000-0000-0000-0000-000000000000}"/>
  <bookViews>
    <workbookView xWindow="28680" yWindow="-120" windowWidth="29040" windowHeight="15720" xr2:uid="{5582A43A-1139-4F24-B314-6F6B52493D6B}"/>
  </bookViews>
  <sheets>
    <sheet name="BTM" sheetId="3" r:id="rId1"/>
    <sheet name="DQE" sheetId="4" r:id="rId2"/>
  </sheets>
  <definedNames>
    <definedName name="_Toc163486857" localSheetId="0">BTM!#REF!</definedName>
    <definedName name="_Toc163486857" localSheetId="1">DQE!#REF!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32" i="4" l="1"/>
  <c r="W29" i="4"/>
  <c r="W28" i="4"/>
  <c r="W27" i="4"/>
  <c r="W25" i="4"/>
  <c r="W24" i="4"/>
  <c r="W23" i="4"/>
  <c r="W22" i="4"/>
  <c r="W26" i="4"/>
  <c r="W30" i="4"/>
  <c r="W20" i="4"/>
  <c r="W21" i="4"/>
  <c r="W19" i="4"/>
  <c r="W18" i="4"/>
  <c r="T17" i="4"/>
  <c r="T29" i="4"/>
  <c r="T28" i="4"/>
  <c r="V28" i="4" s="1"/>
  <c r="T27" i="4"/>
  <c r="T25" i="4"/>
  <c r="V25" i="4" s="1"/>
  <c r="T23" i="4"/>
  <c r="V23" i="4" s="1"/>
  <c r="T22" i="4"/>
  <c r="V22" i="4" s="1"/>
  <c r="T21" i="4"/>
  <c r="V21" i="4" s="1"/>
  <c r="T20" i="4"/>
  <c r="V20" i="4" s="1"/>
  <c r="T19" i="4"/>
  <c r="V19" i="4" s="1"/>
  <c r="T18" i="4"/>
  <c r="V18" i="4"/>
  <c r="T30" i="4"/>
  <c r="V30" i="4" s="1"/>
  <c r="V29" i="4"/>
  <c r="V27" i="4"/>
  <c r="T26" i="4"/>
  <c r="V26" i="4" s="1"/>
  <c r="T24" i="4"/>
  <c r="V24" i="4" s="1"/>
  <c r="V17" i="4" l="1"/>
  <c r="W17" i="4" l="1"/>
</calcChain>
</file>

<file path=xl/sharedStrings.xml><?xml version="1.0" encoding="utf-8"?>
<sst xmlns="http://schemas.openxmlformats.org/spreadsheetml/2006/main" count="155" uniqueCount="120">
  <si>
    <t>Consultation achat IFPEN N° 458666-26-SGX-RUE | Voyages et Sorties scolaires à IFP School</t>
  </si>
  <si>
    <t>DETAIL QUANTITATIF ESTIMATIF (DQE)</t>
  </si>
  <si>
    <t>Lot 1 – Organisation des voyages scolaires en France et à l’étranger à IFP School</t>
  </si>
  <si>
    <t xml:space="preserve">&gt; 20 000 € </t>
  </si>
  <si>
    <t xml:space="preserve">15 000 € - 19 999 € </t>
  </si>
  <si>
    <t>10 000 € - 14 999 €</t>
  </si>
  <si>
    <t xml:space="preserve">&lt; 9 999 € </t>
  </si>
  <si>
    <t>Centre</t>
  </si>
  <si>
    <t>Programme</t>
  </si>
  <si>
    <t>Pays</t>
  </si>
  <si>
    <t>Destination</t>
  </si>
  <si>
    <t>Date du voyage</t>
  </si>
  <si>
    <t>Déroulé du voyage</t>
  </si>
  <si>
    <t>Durée du séjour</t>
  </si>
  <si>
    <t xml:space="preserve">Nombre de nuitées </t>
  </si>
  <si>
    <t>Hôtel 1</t>
  </si>
  <si>
    <t>Hôtel 2</t>
  </si>
  <si>
    <t>Restauration</t>
  </si>
  <si>
    <t>PEC</t>
  </si>
  <si>
    <t>ENEP et POLY</t>
  </si>
  <si>
    <t>France</t>
  </si>
  <si>
    <t>Dunkerque</t>
  </si>
  <si>
    <t>3 jours</t>
  </si>
  <si>
    <t>4 jours</t>
  </si>
  <si>
    <t>POLY</t>
  </si>
  <si>
    <t>CEME</t>
  </si>
  <si>
    <t>ENM</t>
  </si>
  <si>
    <t>1  jour</t>
  </si>
  <si>
    <t>Belgique</t>
  </si>
  <si>
    <t>Bruxelles</t>
  </si>
  <si>
    <t>Suisse</t>
  </si>
  <si>
    <t>Genève</t>
  </si>
  <si>
    <t>1 jour</t>
  </si>
  <si>
    <t>Nombre de participants</t>
  </si>
  <si>
    <t>ETEM</t>
  </si>
  <si>
    <t>La Mède</t>
  </si>
  <si>
    <t>MMD</t>
  </si>
  <si>
    <t>PWT</t>
  </si>
  <si>
    <t>Solaize</t>
  </si>
  <si>
    <t>PRO</t>
  </si>
  <si>
    <t>Bazancourt / Reims</t>
  </si>
  <si>
    <t>Blénod /Nancy</t>
  </si>
  <si>
    <t>Alençon</t>
  </si>
  <si>
    <t>3 nuits</t>
  </si>
  <si>
    <r>
      <rPr>
        <b/>
        <sz val="12"/>
        <color theme="1"/>
        <rFont val="Calibri"/>
        <family val="2"/>
        <scheme val="minor"/>
      </rPr>
      <t>Hôtel ibis Alençon</t>
    </r>
    <r>
      <rPr>
        <sz val="12"/>
        <color theme="1"/>
        <rFont val="Calibri"/>
        <family val="2"/>
        <scheme val="minor"/>
      </rPr>
      <t xml:space="preserve">                                         13 Pl. Auguste Poulet Malassis, 61000 Alençon</t>
    </r>
  </si>
  <si>
    <t>la demi-pension du dîner du J1 au au
petit-déjeuner du J4</t>
  </si>
  <si>
    <t>GEO-ENER</t>
  </si>
  <si>
    <t>STSE</t>
  </si>
  <si>
    <t>PEPD</t>
  </si>
  <si>
    <t>Bassin d'Alès</t>
  </si>
  <si>
    <t>5 jours</t>
  </si>
  <si>
    <t>4 nuits</t>
  </si>
  <si>
    <r>
      <rPr>
        <b/>
        <sz val="12"/>
        <rFont val="Calibri"/>
        <family val="2"/>
        <scheme val="minor"/>
      </rPr>
      <t>Gites Le Val de l'Hort</t>
    </r>
    <r>
      <rPr>
        <sz val="12"/>
        <rFont val="Calibri"/>
        <family val="2"/>
        <scheme val="minor"/>
      </rPr>
      <t xml:space="preserve">                                 1050 Chem. Bas, 30140 Anduze</t>
    </r>
  </si>
  <si>
    <t xml:space="preserve">Pension complète pour les élèves à l'hôtel (petit-déj + panier repas + diners sur place) </t>
  </si>
  <si>
    <t>Fécamp - Normandie</t>
  </si>
  <si>
    <r>
      <t xml:space="preserve">l’Eco Hameau des Coqslitscaux
</t>
    </r>
    <r>
      <rPr>
        <sz val="12"/>
        <color theme="1"/>
        <rFont val="Calibri"/>
        <family val="2"/>
        <scheme val="minor"/>
      </rPr>
      <t>649 Rte de Valmont, 76400 Colleville</t>
    </r>
  </si>
  <si>
    <t xml:space="preserve">Demi-pension pour les élèves à l'hôtel (petit-déj +  diners sur place) </t>
  </si>
  <si>
    <t>2 jours</t>
  </si>
  <si>
    <t>1  nuit</t>
  </si>
  <si>
    <t>ENEP GHE</t>
  </si>
  <si>
    <t>Saint-Avold</t>
  </si>
  <si>
    <r>
      <rPr>
        <b/>
        <sz val="12"/>
        <color theme="1"/>
        <rFont val="Calibri"/>
        <family val="2"/>
        <scheme val="minor"/>
      </rPr>
      <t xml:space="preserve">Campanile Metz Centre Gare                     </t>
    </r>
    <r>
      <rPr>
        <sz val="12"/>
        <color theme="1"/>
        <rFont val="Calibri"/>
        <family val="2"/>
        <scheme val="minor"/>
      </rPr>
      <t xml:space="preserve"> 90 Rue aux Arènes, 57000 Metz</t>
    </r>
  </si>
  <si>
    <t>Dîner à l'hôtel Campanil OU au restaurant Piopa Lasagna (Parvis des Droits de l'Homme, 57000 Metz)</t>
  </si>
  <si>
    <t>Espagne</t>
  </si>
  <si>
    <t>Roda - Spain</t>
  </si>
  <si>
    <t>8 jours</t>
  </si>
  <si>
    <t>7 nuits</t>
  </si>
  <si>
    <r>
      <t xml:space="preserve">Hôtel Casa Peix , </t>
    </r>
    <r>
      <rPr>
        <sz val="12"/>
        <color theme="1"/>
        <rFont val="Calibri"/>
        <family val="2"/>
        <scheme val="minor"/>
      </rPr>
      <t>Ctra. Graus-Viella, s/n, 22482 Serradúy</t>
    </r>
  </si>
  <si>
    <r>
      <rPr>
        <sz val="12"/>
        <rFont val="Calibri (Corps)"/>
      </rPr>
      <t xml:space="preserve">petit-déj + panier pique nique +  diners sur place </t>
    </r>
    <r>
      <rPr>
        <sz val="12"/>
        <rFont val="Calibri"/>
        <family val="2"/>
        <scheme val="minor"/>
      </rPr>
      <t xml:space="preserve">: </t>
    </r>
    <r>
      <rPr>
        <sz val="12"/>
        <rFont val="Calibri (Corps)"/>
      </rPr>
      <t>Pension complète</t>
    </r>
  </si>
  <si>
    <t>Royaume-Uni</t>
  </si>
  <si>
    <t>Wessex - Great Britain</t>
  </si>
  <si>
    <t>7 jours</t>
  </si>
  <si>
    <t>6 nuits</t>
  </si>
  <si>
    <t>Taux de marge en % de l'agence de voyage</t>
  </si>
  <si>
    <t>N° Réf voyage IFPEN</t>
  </si>
  <si>
    <t>19 au 25 avril 2026</t>
  </si>
  <si>
    <t>11 au 18 avril 2026</t>
  </si>
  <si>
    <r>
      <t xml:space="preserve">Hôtel Gipsy Hill , </t>
    </r>
    <r>
      <rPr>
        <sz val="12"/>
        <rFont val="Calibri"/>
        <family val="2"/>
        <scheme val="minor"/>
      </rPr>
      <t xml:space="preserve">Exeter EX1 3RN, Royaume-Uni </t>
    </r>
    <r>
      <rPr>
        <sz val="12"/>
        <rFont val="Calibri (Corps)"/>
      </rPr>
      <t>(2 nuits)</t>
    </r>
  </si>
  <si>
    <r>
      <t xml:space="preserve">Hôtel Rembrandt , </t>
    </r>
    <r>
      <rPr>
        <sz val="12"/>
        <rFont val="Calibri"/>
        <family val="2"/>
        <scheme val="minor"/>
      </rPr>
      <t xml:space="preserve">12-18 Dorchester Rd, Weymouth DT4 7JU, Royaume-Uni </t>
    </r>
    <r>
      <rPr>
        <sz val="12"/>
        <rFont val="Calibri (Corps)"/>
      </rPr>
      <t>(2 nuits)</t>
    </r>
  </si>
  <si>
    <t>14 au 18 septembre 2026</t>
  </si>
  <si>
    <t>12 au 15 avril 2026</t>
  </si>
  <si>
    <t>17 avril 2026</t>
  </si>
  <si>
    <t>26 mai 2026</t>
  </si>
  <si>
    <t>21 mai 2026</t>
  </si>
  <si>
    <t>2 juin 2026</t>
  </si>
  <si>
    <t>2 au 4 juin 2026</t>
  </si>
  <si>
    <t>8 avril 2026</t>
  </si>
  <si>
    <t>2 avril 2026</t>
  </si>
  <si>
    <r>
      <rPr>
        <b/>
        <sz val="12"/>
        <rFont val="Calibri"/>
        <family val="2"/>
        <scheme val="minor"/>
      </rPr>
      <t>Le Dimanche 19 Avril 2026 ( jour 1 )</t>
    </r>
    <r>
      <rPr>
        <sz val="12"/>
        <rFont val="Calibri"/>
        <family val="2"/>
        <scheme val="minor"/>
      </rPr>
      <t xml:space="preserve">
- Arrivée de l’autocar devant l’IFP School
- Départ et route vers Ouistreham
- Arrivée au port de Caen Ouistreham, formalités et embarquement
- 23h30 Départ du ferry
- Nuit sur le ferry en cabines (dîner libre à la charge des voyageurs)
</t>
    </r>
    <r>
      <rPr>
        <b/>
        <sz val="12"/>
        <rFont val="Calibri"/>
        <family val="2"/>
        <scheme val="minor"/>
      </rPr>
      <t xml:space="preserve">Le Lundi 20 Avril 2026 ( jour 2 )
</t>
    </r>
    <r>
      <rPr>
        <sz val="12"/>
        <rFont val="Calibri"/>
        <family val="2"/>
        <scheme val="minor"/>
      </rPr>
      <t xml:space="preserve">- Vers 06h15 Arrivée au port de Portsmouth
- Débarquement et route vers Exeter en car mis à disposition pour la totalité du séjour au Royaume-Uni (petit-déjeuner à la charge des voyageurs)
- Vers 10h00-10h30 Début de la 1ère Journée pédagogique selon organisation IFP school avec déplacement sur Exeter le matin et Exmouth l'après-midi (déjeuner à la charge des voyageurs)
- Vers 18h00 Arrivée et installation à l’hôtel Gipsy Hill d’Exeter
- Dîner et nuit à l’hôtel
</t>
    </r>
    <r>
      <rPr>
        <b/>
        <sz val="12"/>
        <rFont val="Calibri"/>
        <family val="2"/>
        <scheme val="minor"/>
      </rPr>
      <t>Le Mardi 21 Avril 2026 ( jour 3 )</t>
    </r>
    <r>
      <rPr>
        <sz val="12"/>
        <rFont val="Calibri"/>
        <family val="2"/>
        <scheme val="minor"/>
      </rPr>
      <t xml:space="preserve">
- Petit déjeuner à l’hôtel
- Vers 10H00 Début de la 2ème Journée pédagogique selon organisation IFP school avec déplacements sur Exeter - Teignmouth - Dawlish - Exemouth - Budleigh Salterton - Exeter (déjeuner à la charge des voyageurs)
- Vers 18H00 Retour à l'hôtel, Dîner et nuit à l’hôtel Gipsy Hill d’Exeter</t>
    </r>
    <r>
      <rPr>
        <sz val="12"/>
        <color rgb="FFFF0000"/>
        <rFont val="Calibri"/>
        <family val="2"/>
        <scheme val="minor"/>
      </rPr>
      <t xml:space="preserve">
</t>
    </r>
    <r>
      <rPr>
        <b/>
        <sz val="12"/>
        <rFont val="Calibri"/>
        <family val="2"/>
        <scheme val="minor"/>
      </rPr>
      <t xml:space="preserve">Le Mercredi 22 Avril 2026 ( jour 4 )
</t>
    </r>
    <r>
      <rPr>
        <sz val="12"/>
        <rFont val="Calibri"/>
        <family val="2"/>
        <scheme val="minor"/>
      </rPr>
      <t xml:space="preserve">- Petit déjeuner à l’hôtel
- Vers 10H00 Début de la 3ème Journée pédagogique selon organisation IFP school avec déplacements sur Exeter - OBerton - Sidmouth - Lyme Regis - Weymouth (déjeuner à la charge des voyageurs)
- Vers 18H0+H230 Transfert vers Weymouth
- Dîner et nuit à l’hôtel Rembrandt de Weymouth
</t>
    </r>
    <r>
      <rPr>
        <b/>
        <sz val="12"/>
        <rFont val="Calibri"/>
        <family val="2"/>
        <scheme val="minor"/>
      </rPr>
      <t>Le Jeudi 23 Avril 2026 ( jour 5 )</t>
    </r>
    <r>
      <rPr>
        <sz val="12"/>
        <rFont val="Calibri"/>
        <family val="2"/>
        <scheme val="minor"/>
      </rPr>
      <t xml:space="preserve">
- Petit déjeuner à l’hôtel
- Vers 10H00 Début de la 4ème Journée pédagogique selon organisation IFP school avec déplacements sur Weymouth - Bridport - Weymouth - Osmington Mills - Weymouth (déjeuner à la charge des voyageurs)
- Vers 18H00 Retour à l'hôtel, Dîner et nuit à l’hôtel Rembrandt de Weymouth
</t>
    </r>
    <r>
      <rPr>
        <b/>
        <sz val="12"/>
        <rFont val="Calibri"/>
        <family val="2"/>
        <scheme val="minor"/>
      </rPr>
      <t>Le Vendredi 24 Avril 2026 ( jour 6 )</t>
    </r>
    <r>
      <rPr>
        <sz val="12"/>
        <rFont val="Calibri"/>
        <family val="2"/>
        <scheme val="minor"/>
      </rPr>
      <t xml:space="preserve">
- Petit déjeuner à l’hôtel
- Mise à disposition (Privatisation pour la matinée) d’une salle de réunion avec vidéo projecteur dans l'hôtel entre 9h00 et midi (déjeuner à la charge des voyageurs)
- Après-midi de la 5ème Journée pédagogique selon votre organisation IFP School avec déplacements sur Weymouth - West Lulworth - Kimmeridge - Portsmouth
- Vers 18H30 Départ et route vers Portsmouth
- Arrivée au port de Portsmouth, formalités et embarquement
- 23h00 Départ du ferry
- Nuit sur le ferry en cabines (dîner libre à la charge des voyageurs)
</t>
    </r>
    <r>
      <rPr>
        <b/>
        <sz val="12"/>
        <rFont val="Calibri"/>
        <family val="2"/>
        <scheme val="minor"/>
      </rPr>
      <t>Le Samedi 25 Avril 2026 ( jour 7 )</t>
    </r>
    <r>
      <rPr>
        <sz val="12"/>
        <rFont val="Calibri"/>
        <family val="2"/>
        <scheme val="minor"/>
      </rPr>
      <t xml:space="preserve">
- Vers 06h45 Arrivée au port de Caen Ouistreham
- Débarquement et route vers Rueil-Malmaison en autocar
- Vers 10H30 Arrivée à l’IFP School
Fin du voyage.</t>
    </r>
  </si>
  <si>
    <t>Tarif Loc° Car en € TTC/ voyageur</t>
  </si>
  <si>
    <t>Tarif Hôtel 1 en € TTC/ voyageur</t>
  </si>
  <si>
    <t>Tarif Hôtel 2 en € TTC/ voyageur</t>
  </si>
  <si>
    <t>Tarif Restau Négocié en € TTC/ voyageur</t>
  </si>
  <si>
    <t>Taux de marge maximum appliqué selon voyage scolaire sur le Prix global en euro (€) TTC</t>
  </si>
  <si>
    <t>Prix global en euro (€) TTC du voyage scolaire</t>
  </si>
  <si>
    <t>Taux de marge maximum en % appliqué sur le Prix global en euro (€) TTC du voyage scolaire</t>
  </si>
  <si>
    <t>Prix global en euro (€) TTC/voyageur</t>
  </si>
  <si>
    <t>Montant total en euro (€) TTC du voyage</t>
  </si>
  <si>
    <t>Montant par voyageur en euro (€) TTC du voyage</t>
  </si>
  <si>
    <t>19 mai 2026</t>
  </si>
  <si>
    <t>29 au 30 avril 2026</t>
  </si>
  <si>
    <t>18 au 22 mai 2026</t>
  </si>
  <si>
    <t>Remarque du soumissionnaire sur le chiffrage réalisé</t>
  </si>
  <si>
    <t>MONTANT TOTAL EN EURO TTC DU DETAIL QUANTITATIF ESTIMATIF (DQE)</t>
  </si>
  <si>
    <t>Bordereau des Taux de marge maximum applicables (BTM)</t>
  </si>
  <si>
    <r>
      <rPr>
        <b/>
        <sz val="12"/>
        <color theme="1"/>
        <rFont val="Calibri"/>
        <family val="2"/>
        <scheme val="minor"/>
      </rPr>
      <t>Le samedi 11 avril 2026 ( jour 1 )</t>
    </r>
    <r>
      <rPr>
        <sz val="12"/>
        <color theme="1"/>
        <rFont val="Calibri"/>
        <family val="2"/>
        <scheme val="minor"/>
      </rPr>
      <t xml:space="preserve">
- Présentation des voyageurs à la Gare 1h00 avant le départ
- A 10h35 - Départ Train Paris Gare Montparnasse direction Toulouse (déjeuner à la charge des voyageurs)
- A 15h20 - Arrivée Train Gare de Toulouse Matabiau</t>
    </r>
    <r>
      <rPr>
        <sz val="12"/>
        <rFont val="Calibri"/>
        <family val="2"/>
        <scheme val="minor"/>
      </rPr>
      <t xml:space="preserve">
- Prise en charge des 38 voyageurs par 2 minibus sur Toulouse (mise à disposition jusqu'à la fin du voyage à la Gare de Pau) et route vers Serraduy (217 km, soit eniron 3h30 de route)
- Vers 18h00 Installation à l’hôtel CASA PEIX, Ctra. Graus-Viella, s/n, 22482 Serraduy, Huesca, Espagne
- Dîner et nuit à l’hôtel
</t>
    </r>
    <r>
      <rPr>
        <b/>
        <sz val="12"/>
        <rFont val="Calibri"/>
        <family val="2"/>
        <scheme val="minor"/>
      </rPr>
      <t xml:space="preserve">Le dimanche 12 avril 2026 ( jour 2 )
</t>
    </r>
    <r>
      <rPr>
        <sz val="12"/>
        <rFont val="Calibri"/>
        <family val="2"/>
        <scheme val="minor"/>
      </rPr>
      <t xml:space="preserve">- Petit-déjeuner à l'hôtel
- Départ dans les environs de Serraduy (environ 40km)
- Visite organisé par l’IFP SCHOOL
- Déjeuner panier repas
- Visite organisé par l’IFP SCHOOL
- Retour à l’hôtel Casa Peix
- Dîner et nuit
</t>
    </r>
    <r>
      <rPr>
        <b/>
        <sz val="12"/>
        <rFont val="Calibri"/>
        <family val="2"/>
        <scheme val="minor"/>
      </rPr>
      <t>Le lundi 13 avril 2026 ( jour 3 )</t>
    </r>
    <r>
      <rPr>
        <sz val="12"/>
        <rFont val="Calibri"/>
        <family val="2"/>
        <scheme val="minor"/>
      </rPr>
      <t xml:space="preserve">
- Petit-déjeuner
- Départ dans les environs de Serraduy (environ 40km)
- Visite organisé par l’IFP SCHOOL
- Déjeuner panier repas
- Visite organisé par l’IFP SCHOOL
- Retour à l’hôtel Casa Peix
- Dîner et nuit
</t>
    </r>
    <r>
      <rPr>
        <b/>
        <sz val="12"/>
        <rFont val="Calibri"/>
        <family val="2"/>
        <scheme val="minor"/>
      </rPr>
      <t xml:space="preserve">Le mardi 14 avril 2026 ( jour 4 )
</t>
    </r>
    <r>
      <rPr>
        <sz val="12"/>
        <rFont val="Calibri"/>
        <family val="2"/>
        <scheme val="minor"/>
      </rPr>
      <t xml:space="preserve">- Petit-déjeuner
- Départ dans les environs de Serraduy (environ 40km)
- Visite organisé par l’IFP SCHOOL
- Déjeuner panier repas
- Visite organisé par l’IFP SCHOOL
- Retour à l’hôtel Casa Peix
- Dîner et nuit
</t>
    </r>
    <r>
      <rPr>
        <b/>
        <sz val="12"/>
        <rFont val="Calibri"/>
        <family val="2"/>
        <scheme val="minor"/>
      </rPr>
      <t>Le mercredi 15 avril 2026 ( jour 5 )</t>
    </r>
    <r>
      <rPr>
        <sz val="12"/>
        <rFont val="Calibri"/>
        <family val="2"/>
        <scheme val="minor"/>
      </rPr>
      <t xml:space="preserve">
- Petit-déjeuner
- Départ dans les environs de Serraduy (environ 100km)
- Visite organisé par l’IFP SCHOOL
- Déjeuner panier repas
- Visite organisé par l’IFP SCHOOL
- Retour à l’hôtel Casa Peix
- Dîner et nuit
</t>
    </r>
    <r>
      <rPr>
        <b/>
        <sz val="12"/>
        <rFont val="Calibri"/>
        <family val="2"/>
        <scheme val="minor"/>
      </rPr>
      <t xml:space="preserve">Le jeudi 16 avril 2026 ( jour 6 )
</t>
    </r>
    <r>
      <rPr>
        <sz val="12"/>
        <rFont val="Calibri"/>
        <family val="2"/>
        <scheme val="minor"/>
      </rPr>
      <t xml:space="preserve">- Petit-déjeuner
- Départ dans les environs de Serraduy (environ 150km)
- Visite organisé par l’IFP SCHOOL
- Déjeuner panier repas
- Visite organisé par l’IFP SCHOOL
- Retour à l’hôtel Casa Peix
- Dîner et nuit
</t>
    </r>
    <r>
      <rPr>
        <b/>
        <sz val="12"/>
        <rFont val="Calibri"/>
        <family val="2"/>
        <scheme val="minor"/>
      </rPr>
      <t>Le vendredi 17 avril 2026 ( jour 7 )</t>
    </r>
    <r>
      <rPr>
        <sz val="12"/>
        <rFont val="Calibri"/>
        <family val="2"/>
        <scheme val="minor"/>
      </rPr>
      <t xml:space="preserve">
- Petit-déjeuner
- Départ dans les environs de Serraduy (environ 150km)
- Visite organisé par l’IFP SCHOOL
- Déjeuner panier repas
- Visite organisé par l’IFP SCHOOL
- Retour à l’hôtel Casa Peix
- Dîner et nuit
</t>
    </r>
    <r>
      <rPr>
        <b/>
        <sz val="12"/>
        <rFont val="Calibri"/>
        <family val="2"/>
        <scheme val="minor"/>
      </rPr>
      <t>Le samedi 18 avril 2026 ( jour 8 )</t>
    </r>
    <r>
      <rPr>
        <sz val="12"/>
        <rFont val="Calibri"/>
        <family val="2"/>
        <scheme val="minor"/>
      </rPr>
      <t xml:space="preserve">
- Petit-déjeuner
- Vers 08h00 Départ et route vers Pau (220 km soit environ 3h10) avec des paniers repas
- A 13h24 Départ Train Gare de Pau direction Paris
- A 17h56 Arrivée Train à Paris Gare Montparnasse
Fin du voyage.</t>
    </r>
  </si>
  <si>
    <r>
      <rPr>
        <b/>
        <sz val="12"/>
        <color theme="1"/>
        <rFont val="Calibri"/>
        <family val="2"/>
        <scheme val="minor"/>
      </rPr>
      <t>Le mercredi 29 avril 2026 ( jour 1 )</t>
    </r>
    <r>
      <rPr>
        <sz val="12"/>
        <rFont val="Calibri"/>
        <family val="2"/>
        <scheme val="minor"/>
      </rPr>
      <t xml:space="preserve">
- A 18h40 : Départ de la gare Paris Est
- A 20h10 : Arrivée à la gare de Metz Ville
- Trajet à pied de la gare jusqu’à l’hôtel (environ 2 min à pied)
- 20h30 : Dîner dans le restaurant : Piopa Lasagna (de l’hôtel : environ 2 min à pied)
- Nuitée dans l’hôtel
</t>
    </r>
    <r>
      <rPr>
        <b/>
        <sz val="12"/>
        <rFont val="Calibri"/>
        <family val="2"/>
        <scheme val="minor"/>
      </rPr>
      <t xml:space="preserve">Le jeudi 30 avril 2026 ( jour 2 )
</t>
    </r>
    <r>
      <rPr>
        <sz val="12"/>
        <rFont val="Calibri"/>
        <family val="2"/>
        <scheme val="minor"/>
      </rPr>
      <t>- Petit-déjeuner dans l’hôtel
- 08h00 : Départ de l’autocar mis à disposition pour la journée
- Arrivée prévue vers 09h00 : Route en direction de St Avold - Adresse : Centrale Emile Huchet, 57490 Carling
- Vers 12h/12h30 : l'autocar qui amène les participants vers la cantine (environ à 5 minutes du site de St Avold)
- Journée et déjeuner à la charge des participants
- 13h30 : Prise en charge de l'autocar sur le site de la cantine + route en direction de la gare de Metz Ville
- A 15h05 : Départ de la gare de Metz Ville
- A 16h30 : Arrivée à la gare de Paris Est                                                                                                  Fin du voyage.</t>
    </r>
  </si>
  <si>
    <r>
      <rPr>
        <b/>
        <sz val="12"/>
        <color theme="1"/>
        <rFont val="Calibri"/>
        <family val="2"/>
        <scheme val="minor"/>
      </rPr>
      <t>Le lundi 14 septembre 2026 ( jour 1 )</t>
    </r>
    <r>
      <rPr>
        <sz val="12"/>
        <color theme="1"/>
        <rFont val="Calibri"/>
        <family val="2"/>
        <scheme val="minor"/>
      </rPr>
      <t xml:space="preserve">
- A 10h45 : Mise à disposition d’un autocar devant l’établissement scolaire IFP School (l'autocar est mis à disposition pour les 5 jours de voyage)
- A 11h00 : Départ de l’autocar
- Route en direction Marnière de Bretteville
- Déjeuner panier repas à la charge des participants
- Rendez-vous sur le site 1 : marnière de Bretteville du grand
- 18h00 : Retour sur Fécamp (en passant par un supermarché)
- Accueil + installation dans les chambres
- Dîner + nuitée dans l’hébergement
</t>
    </r>
    <r>
      <rPr>
        <b/>
        <sz val="12"/>
        <color theme="1"/>
        <rFont val="Calibri"/>
        <family val="2"/>
        <scheme val="minor"/>
      </rPr>
      <t>Le mardi 15 septembre 2026 ( jour 2 )</t>
    </r>
    <r>
      <rPr>
        <sz val="12"/>
        <color theme="1"/>
        <rFont val="Calibri"/>
        <family val="2"/>
        <scheme val="minor"/>
      </rPr>
      <t xml:space="preserve">
- Petit-déjeuner dans l’hébergement
- Départ de l’autocar + route vers site 1 : marnière de Bretteville du grand Caux
- Déjeuner à la charge des participants
- Route du site 1 vers Goderville (site)
- 18h00 : Retour sur Fécamp
- Dîner + nuitée dans l’hébergement
</t>
    </r>
    <r>
      <rPr>
        <b/>
        <sz val="12"/>
        <color theme="1"/>
        <rFont val="Calibri"/>
        <family val="2"/>
        <scheme val="minor"/>
      </rPr>
      <t xml:space="preserve">Le mercredi 16 septembre 2026 ( jour 3 )
</t>
    </r>
    <r>
      <rPr>
        <sz val="12"/>
        <color theme="1"/>
        <rFont val="Calibri"/>
        <family val="2"/>
        <scheme val="minor"/>
      </rPr>
      <t xml:space="preserve">- Petit-déjeuner dans l’hébergement
- Départ de l’autocar + route vers site 2 (Etigues)
- Déjeuner à la charge des participants
- Route du site 2 vers Goderville (site)
- 18h00 : Retour sur Fécamp
- Dîner + nuitée dans l’hébergement
</t>
    </r>
    <r>
      <rPr>
        <b/>
        <sz val="12"/>
        <color theme="1"/>
        <rFont val="Calibri"/>
        <family val="2"/>
        <scheme val="minor"/>
      </rPr>
      <t>Le jeudi 17 septembre 2026 ( jour 4 )</t>
    </r>
    <r>
      <rPr>
        <sz val="12"/>
        <color theme="1"/>
        <rFont val="Calibri"/>
        <family val="2"/>
        <scheme val="minor"/>
      </rPr>
      <t xml:space="preserve">
- Petit-déjeuner dans l’hébergement
- Départ de l’autocar + route vers site 2 (Etigues) ou (Etretat)
- Déjeuner à la charge des participants
- Route du site 2 vers Goderville (site)
- 18h00 : Retour sur Fécamp
- Dîner + nuitée dans l’hébergement
</t>
    </r>
    <r>
      <rPr>
        <b/>
        <sz val="12"/>
        <color theme="1"/>
        <rFont val="Calibri"/>
        <family val="2"/>
        <scheme val="minor"/>
      </rPr>
      <t xml:space="preserve">Le vendredi 18 septembre 2026 ( jour 5 )
</t>
    </r>
    <r>
      <rPr>
        <sz val="12"/>
        <color theme="1"/>
        <rFont val="Calibri"/>
        <family val="2"/>
        <scheme val="minor"/>
      </rPr>
      <t>- Petit-déjeuner dans l’hébergement
- 8H30/9H00 Départ de l’autocar + route vers site  2 vers Goderville (site)
- Déjeuner à la charge des participants
- 13H00 : Retour vers l’établissement scolaire IFP School
- 15H30 : Arrivée devant l’établissement scolaire                                                                       Fin du voyage.</t>
    </r>
  </si>
  <si>
    <r>
      <rPr>
        <b/>
        <sz val="12"/>
        <color theme="1"/>
        <rFont val="Calibri"/>
        <family val="2"/>
        <scheme val="minor"/>
      </rPr>
      <t>Le lundi 18 mai 2026 ( jour 1 )</t>
    </r>
    <r>
      <rPr>
        <sz val="12"/>
        <rFont val="Calibri"/>
        <family val="2"/>
        <scheme val="minor"/>
      </rPr>
      <t xml:space="preserve">
- 07h28 : Départ en train de la gare Paris Lyon
- 11h00 : Arrivée à la gare de Nîmes Pont du Gard
- 11h15 : Prise en charge de l’autocar (mise à disposition de l'autocar durant les 5 jours du voyage scolaire)
- 12h30 : Rendez-vous à l’Ermitage d’Alès, Sanctuaire Notre Dame des Mines (30100)
- Déjeuner panier repas emporté par les participants
- 15h00 : Parking Pelico d’Anduze (30140)
- 16h00 : St Sébastien d’Aigrefeuille
- Retour sur le gîte
- Accueil + installation dans les chambres
- De 18h00 à 20h00 : réservation d’une salle pour les cours dans le gîte
- Dîner + nuitée au gîte
</t>
    </r>
    <r>
      <rPr>
        <b/>
        <sz val="12"/>
        <rFont val="Calibri"/>
        <family val="2"/>
        <scheme val="minor"/>
      </rPr>
      <t>Le mardi 19 mai 2026 ( jour 2 )</t>
    </r>
    <r>
      <rPr>
        <sz val="12"/>
        <rFont val="Calibri"/>
        <family val="2"/>
        <scheme val="minor"/>
      </rPr>
      <t xml:space="preserve">
- Petit-déjeuner dans le gîte
- 08h30 : Départ pour le Pontil, 124 route de Portes, Laval-Pradel (30110)
- 10h00 : Le Pontil, Laval-Pradel (30110)
- 12h30 : Déjeuner panier repas
- 13h30 : La Mas Dieu , Laval-Pradel (30110)
- 15h00 : Auzas, Saint-Jean-du-Pin (30140)
- 17h00 : Retour sur le gîte
- De 18h00 à 20h00 : réservation d’une salle pour les cours dans le gîte
- Dîner + nuitée au gîte
</t>
    </r>
    <r>
      <rPr>
        <b/>
        <sz val="12"/>
        <rFont val="Calibri"/>
        <family val="2"/>
        <scheme val="minor"/>
      </rPr>
      <t>Le mercredi 20 mai 2026 ( jour 3 )</t>
    </r>
    <r>
      <rPr>
        <sz val="12"/>
        <rFont val="Calibri"/>
        <family val="2"/>
        <scheme val="minor"/>
      </rPr>
      <t xml:space="preserve">
- Petit-déjeuner dans le gîte
- 08h30 : Départ pour Euzet-les-Bains (30360)
- 12h00 : Déjeuner panier repas
- 14h00 : Carrière, Brouzet-les-Alès (30580)
- 16h00 : Visite IMT Mmines d’Alès, 6 rue Clavières, ALès (30100)
- 17h00 : Retour à Anduze
- De 18h00 à 20h00 : réservation d’une salle pour les cours dans le gîte
- Dîner + nuitée au gîte
</t>
    </r>
    <r>
      <rPr>
        <b/>
        <sz val="12"/>
        <rFont val="Calibri"/>
        <family val="2"/>
        <scheme val="minor"/>
      </rPr>
      <t xml:space="preserve">Le jeudi 21 mai 2026 ( jour 4 )
</t>
    </r>
    <r>
      <rPr>
        <sz val="12"/>
        <rFont val="Calibri"/>
        <family val="2"/>
        <scheme val="minor"/>
      </rPr>
      <t xml:space="preserve">- Petit-déjeuner dans le gîte
- 08h00 : Départ pour Monteils (30360)
- 09h30 : Chemin d’Aubussargues, Collorgues (30190)
- 10h30 : Saint Maurice de Cazevieille (30360)
- 12h00 : Déjeuner panier repas
- 14h00 : Chemin Mas Olympie, Mons (30100)
- 16h00 : Rocade Nord, Centre hospitaier d’Alès (30100)
- 17h00 : Retour au gîte
- De 18h00 à 20h00 : réservation d’une salle pour les cours dans le gîte
- Dîner + nuitée au gîte
</t>
    </r>
    <r>
      <rPr>
        <b/>
        <sz val="12"/>
        <rFont val="Calibri"/>
        <family val="2"/>
        <scheme val="minor"/>
      </rPr>
      <t>Le vendredi 22 mai 2026 ( jour 5 )</t>
    </r>
    <r>
      <rPr>
        <sz val="12"/>
        <rFont val="Calibri"/>
        <family val="2"/>
        <scheme val="minor"/>
      </rPr>
      <t xml:space="preserve">
- Petit-déjeuner dans le gîte
- 09h00 : Parking du stade du refuge, Uzès (30700)
- 11h00 : Pont Saint-Nicolas de Campagnac, Saint-Anastatsie (30190)
- Déjeuner panier repas
- 14h19 : Départ du train de la gare de Nîmes Centre
- 17h19 : Arrivée à la gare de Paris Lyon                                                                                       Fin du voyage.</t>
    </r>
  </si>
  <si>
    <r>
      <rPr>
        <b/>
        <sz val="12"/>
        <color theme="1"/>
        <rFont val="Calibri"/>
        <family val="2"/>
        <scheme val="minor"/>
      </rPr>
      <t>Le dimanche 12 avril 2026 ( jour 1 )</t>
    </r>
    <r>
      <rPr>
        <sz val="12"/>
        <color theme="1"/>
        <rFont val="Calibri"/>
        <family val="2"/>
        <scheme val="minor"/>
      </rPr>
      <t xml:space="preserve">
- A 16H00 Départ de IFP School en autocar en direction de l'hôtel IBIS Alençon
- A 19H30 Arrivée à l'hôtel IBIS Alençon
- Dîner dans le restaurant : Au bureau (à environ 5 min à pied de l’hôtel)
- Nuitée dans l’hôtel
</t>
    </r>
    <r>
      <rPr>
        <b/>
        <sz val="12"/>
        <color theme="1"/>
        <rFont val="Calibri"/>
        <family val="2"/>
        <scheme val="minor"/>
      </rPr>
      <t>Le lundi 13 avril 2026 ( jour 2 )</t>
    </r>
    <r>
      <rPr>
        <sz val="12"/>
        <color theme="1"/>
        <rFont val="Calibri"/>
        <family val="2"/>
        <scheme val="minor"/>
      </rPr>
      <t xml:space="preserve">
- Petit-déjeuner dans l’hôtel
- Journée et déjeuner à la charge des participants
- Dîner dans le restaurant : Chez Fano (à environ 5 min à pied de l’hôtel)
- Nuitée dans l’hôtel
</t>
    </r>
    <r>
      <rPr>
        <b/>
        <sz val="12"/>
        <color theme="1"/>
        <rFont val="Calibri"/>
        <family val="2"/>
        <scheme val="minor"/>
      </rPr>
      <t>Le mardi 14 avril 2026 ( jour 3 )</t>
    </r>
    <r>
      <rPr>
        <sz val="12"/>
        <color theme="1"/>
        <rFont val="Calibri"/>
        <family val="2"/>
        <scheme val="minor"/>
      </rPr>
      <t xml:space="preserve">
- Petit-déjeuner dans l’hôtel
- Journée et déjeuner à la charge des participants
- Dîner dans le restaurant : Gallos Experience (à environ 10/15 min à pied de l’hôtel)
- Nuitée dans l’hôtel
</t>
    </r>
    <r>
      <rPr>
        <b/>
        <sz val="12"/>
        <color theme="1"/>
        <rFont val="Calibri"/>
        <family val="2"/>
        <scheme val="minor"/>
      </rPr>
      <t>Le mercredi 15 avril 2026 ( jour 4 )</t>
    </r>
    <r>
      <rPr>
        <sz val="12"/>
        <color theme="1"/>
        <rFont val="Calibri"/>
        <family val="2"/>
        <scheme val="minor"/>
      </rPr>
      <t xml:space="preserve">
- Petit-déjeuner dans l’hôtel
- A 16H30 Départ de l'hôtel IBIS Alençon et retour vers l'école IFP School
- A 20H00 Arrivée devant IFP School                                                                                              Fin du voyage.</t>
    </r>
  </si>
  <si>
    <r>
      <rPr>
        <b/>
        <sz val="12"/>
        <color theme="1"/>
        <rFont val="Calibri"/>
        <family val="2"/>
        <scheme val="minor"/>
      </rPr>
      <t>Le jeudi 21 mai 2026 ( jour 1 )</t>
    </r>
    <r>
      <rPr>
        <sz val="12"/>
        <rFont val="Calibri"/>
        <family val="2"/>
        <scheme val="minor"/>
      </rPr>
      <t xml:space="preserve">
- 09h11 : Départ en train de la gare de Paris Est
- 10h50 : Arrivée à la gare de Nancy
- Temps libre + déjeuner à la charge des participants
- 13h15 : Prise en charge par l'autocar des voyageurs devant la gare de Nancy et direction de Blénod (Centrale EDF)
- De 14h00 à 16h30 : Visite du site EDF
- 16h45 : Reprise de l'autocar et route en direction de la gare de Nancy
- 19h40 : Départ en train de la gare de Nancy
- 21h20 : Arrivée à la gare de Paris Est                                                                                             Fin du voyage.</t>
    </r>
  </si>
  <si>
    <r>
      <rPr>
        <b/>
        <sz val="12"/>
        <color theme="1"/>
        <rFont val="Calibri"/>
        <family val="2"/>
        <scheme val="minor"/>
      </rPr>
      <t>Le mardi 26 mai 2026 ( jour 1 )</t>
    </r>
    <r>
      <rPr>
        <sz val="12"/>
        <rFont val="Calibri"/>
        <family val="2"/>
        <scheme val="minor"/>
      </rPr>
      <t xml:space="preserve">
- 09h11 : Départ en train de la gare de Paris Est
- 09h51 : Arrivée à la gare de Champagne Ardenne TGV
- 10h00 : Prise en charge par l'autocar des participants à la gare + route en direction de Cristanol
- 10h30 : Arrivée à Cristanol
- 10h45 - 12h45 : Présentation et visite (pas besoin de l’autocar pour la visite)
- Vers 12h45/13h00 : Transfert au restaurant d’entreprise
- De 13h00 à 14h15 : Déjeuner dans le restaurant d’entreprise (à la charge des participants)
- De 14h30 à 16h00 : Visite de la sucrerie
- 16h30 : Départ de Bazancourt + route en direction de la gare de Champagne Ardennes
- 17h20 : Départ de la gare de Champagne Ardenne
- 18h01 : Arrivée à la gare de Paris Est                                                                                          Fin du voyage.</t>
    </r>
  </si>
  <si>
    <r>
      <rPr>
        <b/>
        <sz val="12"/>
        <color theme="1"/>
        <rFont val="Calibri"/>
        <family val="2"/>
        <scheme val="minor"/>
      </rPr>
      <t>Le</t>
    </r>
    <r>
      <rPr>
        <sz val="12"/>
        <color theme="1"/>
        <rFont val="Calibri"/>
        <family val="2"/>
        <scheme val="minor"/>
      </rPr>
      <t xml:space="preserve"> </t>
    </r>
    <r>
      <rPr>
        <b/>
        <sz val="12"/>
        <color theme="1"/>
        <rFont val="Calibri"/>
        <family val="2"/>
        <scheme val="minor"/>
      </rPr>
      <t>mardi 19 mai 2026 ( jour 1 )</t>
    </r>
    <r>
      <rPr>
        <sz val="12"/>
        <rFont val="Calibri"/>
        <family val="2"/>
        <scheme val="minor"/>
      </rPr>
      <t xml:space="preserve">
- 07H00 : Départ en train de Paris Gare de Lyon
- 09H10 : Arrivée à la gare de Lyon Perrache
- 09H15 : Prise en charge des voyageurs à la gare de Lyon Perrache par l’autocar en direction de Solaize
- 09H45 Arrivée IFP School Energies nouvelles à Solaize
- Déjeuner à la charge des participants
- 13H30 : Départ de l’autocar en direction de St Fons
- Arrivée à Symbio à St Fons pour 14h00
- 16H15 : Départ de St Fons - récupération du groupe par l'autocar
- Arrivée à la gare de Lyon Part Dieu pour 17H00
- 17H38: Départ en train de Lyon Part Dieu
- 19H34 : Arrivée à la gare de Paris Gare de Lyon                                                                         Fin du voyage.</t>
    </r>
  </si>
  <si>
    <r>
      <rPr>
        <b/>
        <sz val="12"/>
        <rFont val="Calibri"/>
        <family val="2"/>
        <scheme val="minor"/>
      </rPr>
      <t>Le vendredi 17 avril 2026 ( jour 1 )</t>
    </r>
    <r>
      <rPr>
        <sz val="12"/>
        <rFont val="Calibri"/>
        <family val="2"/>
        <scheme val="minor"/>
      </rPr>
      <t xml:space="preserve">
- 06H00 : Départ en train de Paris Gare de Lyon
- 09H00 : Arrivée à la gare d’Aix en Provence TGV
- 09H00 : Prise en charge de l’autocar à la gare direction d’Oleum La Mède
- Journée et repas à la charge des participants
- 17H30 : Prise en charge de l’autocar direction gare d’Aix en Provence TGV
- 19H00 : Départ en train de la gare d’Aix en Provence TGV
- 23H00 : Arrivée à la gare de Paris Gare de Lyon                                                                          Fin du voyage.</t>
    </r>
  </si>
  <si>
    <r>
      <rPr>
        <b/>
        <sz val="12"/>
        <color theme="1"/>
        <rFont val="Calibri"/>
        <family val="2"/>
        <scheme val="minor"/>
      </rPr>
      <t>Le jeudi 2 avril 2026 ( jour 1 )</t>
    </r>
    <r>
      <rPr>
        <sz val="12"/>
        <rFont val="Calibri"/>
        <family val="2"/>
        <scheme val="minor"/>
      </rPr>
      <t xml:space="preserve">
- 08h17 : Départ en train de Paris Gare de Lyon
- 11h29 : Arrivée à la gare de Genève
- 20h30 : Départ en train de la gare de Genève
- 23h42 : Arrivée à la gare de Paris Gare de Lyon                                                                                     Fin du voyage.</t>
    </r>
  </si>
  <si>
    <r>
      <rPr>
        <b/>
        <sz val="12"/>
        <color theme="1"/>
        <rFont val="Calibri"/>
        <family val="2"/>
        <scheme val="minor"/>
      </rPr>
      <t xml:space="preserve">Le </t>
    </r>
    <r>
      <rPr>
        <b/>
        <sz val="12"/>
        <rFont val="Calibri"/>
        <family val="2"/>
        <scheme val="minor"/>
      </rPr>
      <t>mercredi 8 avril 2026 ( jour 1 )</t>
    </r>
    <r>
      <rPr>
        <sz val="12"/>
        <rFont val="Calibri"/>
        <family val="2"/>
        <scheme val="minor"/>
      </rPr>
      <t xml:space="preserve">
- 08h17 : Départ en train de la gare Paris Nord
- 09h47 : Arrivée à la gare Bruxelles-Midi Brussel-Zuid
- 18h42 : Départ en train de la gare Bruxelles-Midi Brussel-Zuid
- 20h12 : Arrivée à la gare Paris Nord                                                                                                     </t>
    </r>
    <r>
      <rPr>
        <sz val="12"/>
        <color theme="1"/>
        <rFont val="Calibri"/>
        <family val="2"/>
        <scheme val="minor"/>
      </rPr>
      <t xml:space="preserve"> Fin du voyage.</t>
    </r>
  </si>
  <si>
    <r>
      <rPr>
        <b/>
        <sz val="12"/>
        <color theme="1"/>
        <rFont val="Calibri"/>
        <family val="2"/>
        <scheme val="minor"/>
      </rPr>
      <t>Le mardi 2 juin 2026 ( jour 1 )</t>
    </r>
    <r>
      <rPr>
        <sz val="12"/>
        <color theme="1"/>
        <rFont val="Calibri"/>
        <family val="2"/>
        <scheme val="minor"/>
      </rPr>
      <t xml:space="preserve">
- 06h52 : Départ en train de la gare du Nord
- 08h52 : Arrivée à la gare de Dunkerque 
- 18h08 : Départ en train de la gare de Dunkerque
- 20h16 : Arrivée à la gare du Nord                                                                                                  Fin du voyage.</t>
    </r>
  </si>
  <si>
    <r>
      <rPr>
        <b/>
        <sz val="12"/>
        <color theme="1"/>
        <rFont val="Calibri"/>
        <family val="2"/>
        <scheme val="minor"/>
      </rPr>
      <t>Le mardi 2 juin 2026 ( jour 1 )</t>
    </r>
    <r>
      <rPr>
        <sz val="12"/>
        <color theme="1"/>
        <rFont val="Calibri"/>
        <family val="2"/>
        <scheme val="minor"/>
      </rPr>
      <t xml:space="preserve">
- 18h51 : Départ en train de la gare du Nord
- 21h04 : Arrivée à la gare de Dunkerque
</t>
    </r>
    <r>
      <rPr>
        <b/>
        <sz val="12"/>
        <color theme="1"/>
        <rFont val="Calibri"/>
        <family val="2"/>
        <scheme val="minor"/>
      </rPr>
      <t>Le vendredi 4 juin 2026 ( jour 2 )</t>
    </r>
    <r>
      <rPr>
        <sz val="12"/>
        <color theme="1"/>
        <rFont val="Calibri"/>
        <family val="2"/>
        <scheme val="minor"/>
      </rPr>
      <t xml:space="preserve">
- 18h08 : Départ en train de la gare de Dunkerque
- 20h16 : Arrivée à la gare du Nord                                                                                                 Fin du voyage.</t>
    </r>
  </si>
  <si>
    <t>Tarif Train ou Avion ou Ferry en € TTC/ voyageur</t>
  </si>
  <si>
    <t>Le présent DQE est utilisé dans le cadre de la procédure d'appel d'offres afin d'évaluer les soumissionnaires sur le critère Prix. Les soumissionnaires doivent réaliser un chiffrage réel pour chacun des voyages fictifs ci-dessous (selon les informations fournies dans ce tableau et selon les éléments d'informations disponible au Cahier des Clauses Particulières (CCP) du dossier de consultation). La date d'échéance fictive de remise des devis voyages est le 02/03/2026. Les billets fictifs de transport en train/avion/ferry sont à chiffrer en classe économique et modifiable sous conditions.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</si>
</sst>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0.00\ &quot;€&quot;"/>
    <numFmt numFmtId="166" formatCode="#,##0.00\ [$€-40C];\-#,##0.00\ [$€-40C]"/>
  </numFmts>
  <fonts count="15">
    <font>
      <sz val="11"/>
      <color theme="1"/>
      <name val="Calibri"/>
      <family val="2"/>
      <scheme val="minor"/>
    </font>
    <font>
      <b/>
      <sz val="14"/>
      <color theme="1"/>
      <name val="Calibri"/>
      <family val="2"/>
      <scheme val="minor"/>
    </font>
    <font>
      <b/>
      <sz val="11"/>
      <color theme="1"/>
      <name val="Calibri"/>
      <family val="2"/>
      <scheme val="minor"/>
    </font>
    <font>
      <sz val="11"/>
      <color theme="1"/>
      <name val="Calibri"/>
      <family val="2"/>
      <scheme val="minor"/>
    </font>
    <font>
      <b/>
      <sz val="12"/>
      <name val="Calibri"/>
      <family val="2"/>
      <scheme val="minor"/>
    </font>
    <font>
      <sz val="12"/>
      <color theme="1"/>
      <name val="Calibri"/>
      <family val="2"/>
      <scheme val="minor"/>
    </font>
    <font>
      <b/>
      <sz val="12"/>
      <color theme="1"/>
      <name val="Calibri"/>
      <family val="2"/>
      <scheme val="minor"/>
    </font>
    <font>
      <sz val="12"/>
      <color theme="1"/>
      <name val="Calibri"/>
      <family val="2"/>
    </font>
    <font>
      <sz val="12"/>
      <name val="Calibri"/>
      <family val="2"/>
      <scheme val="minor"/>
    </font>
    <font>
      <sz val="8"/>
      <name val="Calibri"/>
      <family val="2"/>
      <scheme val="minor"/>
    </font>
    <font>
      <b/>
      <sz val="12"/>
      <color theme="1"/>
      <name val="Calibri"/>
      <family val="2"/>
    </font>
    <font>
      <sz val="12"/>
      <color theme="1"/>
      <name val="Calibri (Corps)"/>
    </font>
    <font>
      <sz val="12"/>
      <color rgb="FFFF0000"/>
      <name val="Calibri"/>
      <family val="2"/>
      <scheme val="minor"/>
    </font>
    <font>
      <sz val="12"/>
      <name val="Calibri (Corps)"/>
    </font>
    <font>
      <sz val="14"/>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99FFCC"/>
        <bgColor indexed="64"/>
      </patternFill>
    </fill>
    <fill>
      <patternFill patternType="solid">
        <fgColor theme="1"/>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66">
    <xf numFmtId="0" fontId="0" fillId="0" borderId="0" xfId="0"/>
    <xf numFmtId="0" fontId="0" fillId="0" borderId="0" xfId="0" applyAlignment="1">
      <alignment horizontal="center" vertical="center"/>
    </xf>
    <xf numFmtId="0" fontId="1" fillId="0" borderId="0" xfId="0" applyFont="1" applyAlignment="1">
      <alignment horizontal="center" vertical="center" wrapText="1"/>
    </xf>
    <xf numFmtId="0" fontId="0" fillId="0" borderId="1" xfId="0" applyBorder="1"/>
    <xf numFmtId="0" fontId="0" fillId="0" borderId="0" xfId="0" applyAlignment="1">
      <alignment horizontal="center"/>
    </xf>
    <xf numFmtId="0" fontId="0" fillId="3" borderId="1" xfId="0" applyFill="1" applyBorder="1" applyAlignment="1">
      <alignment horizontal="center"/>
    </xf>
    <xf numFmtId="0" fontId="0" fillId="3" borderId="1" xfId="0" applyFill="1" applyBorder="1" applyAlignment="1">
      <alignment horizontal="center" wrapText="1"/>
    </xf>
    <xf numFmtId="0" fontId="0" fillId="0" borderId="0" xfId="0" applyAlignment="1">
      <alignment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5" fillId="0" borderId="8" xfId="0" applyFont="1" applyBorder="1" applyAlignment="1">
      <alignment horizontal="center" vertical="center" wrapText="1"/>
    </xf>
    <xf numFmtId="0" fontId="6" fillId="0" borderId="8" xfId="0" applyFont="1" applyBorder="1" applyAlignment="1">
      <alignment horizontal="center" vertical="center" wrapText="1"/>
    </xf>
    <xf numFmtId="9" fontId="5" fillId="0" borderId="8" xfId="2"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8" fillId="0" borderId="8" xfId="0" applyFont="1" applyBorder="1" applyAlignment="1">
      <alignment horizontal="left" vertical="top" wrapText="1"/>
    </xf>
    <xf numFmtId="9" fontId="5" fillId="0" borderId="8" xfId="2" applyFont="1" applyBorder="1" applyAlignment="1">
      <alignment horizontal="center" vertical="center" wrapText="1"/>
    </xf>
    <xf numFmtId="49" fontId="7" fillId="0" borderId="8" xfId="0" applyNumberFormat="1" applyFont="1" applyBorder="1" applyAlignment="1">
      <alignment horizontal="center" vertical="center" wrapText="1"/>
    </xf>
    <xf numFmtId="0" fontId="5" fillId="0" borderId="8" xfId="0" applyFont="1" applyBorder="1" applyAlignment="1">
      <alignment horizontal="left" vertical="top" wrapText="1"/>
    </xf>
    <xf numFmtId="0" fontId="7" fillId="0" borderId="8" xfId="0" applyFont="1" applyBorder="1" applyAlignment="1">
      <alignment horizontal="center" vertical="center" wrapText="1"/>
    </xf>
    <xf numFmtId="0" fontId="5" fillId="0" borderId="8" xfId="0" applyFont="1" applyBorder="1" applyAlignment="1">
      <alignment vertical="center" wrapText="1"/>
    </xf>
    <xf numFmtId="0" fontId="7" fillId="0" borderId="8" xfId="0" applyFont="1" applyBorder="1" applyAlignment="1">
      <alignment horizontal="left" vertical="center" wrapText="1"/>
    </xf>
    <xf numFmtId="0" fontId="10" fillId="0" borderId="8" xfId="0" applyFont="1" applyBorder="1" applyAlignment="1">
      <alignment horizontal="center" vertical="center" wrapText="1"/>
    </xf>
    <xf numFmtId="0" fontId="5" fillId="0" borderId="8" xfId="0" applyFont="1" applyBorder="1" applyAlignment="1">
      <alignment horizontal="center" vertical="center"/>
    </xf>
    <xf numFmtId="0" fontId="6" fillId="0" borderId="8" xfId="0" applyFont="1" applyBorder="1" applyAlignment="1">
      <alignment horizontal="center" vertical="center"/>
    </xf>
    <xf numFmtId="17" fontId="5" fillId="0" borderId="8" xfId="0" applyNumberFormat="1" applyFont="1" applyBorder="1" applyAlignment="1">
      <alignment horizontal="center" vertical="center"/>
    </xf>
    <xf numFmtId="9" fontId="5" fillId="0" borderId="8" xfId="2" applyFont="1" applyBorder="1" applyAlignment="1">
      <alignment horizontal="center" vertical="center"/>
    </xf>
    <xf numFmtId="17" fontId="5" fillId="0" borderId="8"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center"/>
    </xf>
    <xf numFmtId="17" fontId="8" fillId="0" borderId="8" xfId="0" applyNumberFormat="1" applyFont="1" applyBorder="1" applyAlignment="1">
      <alignment horizontal="center" vertical="center" wrapText="1"/>
    </xf>
    <xf numFmtId="0" fontId="11" fillId="0" borderId="8" xfId="0" applyFont="1" applyBorder="1" applyAlignment="1">
      <alignment horizontal="center" vertical="center"/>
    </xf>
    <xf numFmtId="9" fontId="11" fillId="0" borderId="8" xfId="2" applyFont="1" applyBorder="1" applyAlignment="1">
      <alignment horizontal="center" vertical="center"/>
    </xf>
    <xf numFmtId="0" fontId="4" fillId="0" borderId="8" xfId="0" applyFont="1" applyBorder="1" applyAlignment="1">
      <alignment horizontal="center" vertical="center" wrapText="1"/>
    </xf>
    <xf numFmtId="9" fontId="5" fillId="0" borderId="8" xfId="2" applyFont="1" applyFill="1" applyBorder="1" applyAlignment="1">
      <alignment horizontal="center" vertical="center"/>
    </xf>
    <xf numFmtId="49" fontId="8" fillId="0" borderId="8" xfId="0" applyNumberFormat="1" applyFont="1" applyBorder="1" applyAlignment="1">
      <alignment horizontal="center" vertical="center" wrapText="1"/>
    </xf>
    <xf numFmtId="164" fontId="0" fillId="0" borderId="0" xfId="0" applyNumberFormat="1" applyAlignment="1">
      <alignment wrapText="1"/>
    </xf>
    <xf numFmtId="165" fontId="5" fillId="0" borderId="8" xfId="2" applyNumberFormat="1" applyFont="1" applyFill="1" applyBorder="1" applyAlignment="1">
      <alignment horizontal="center" vertical="center" wrapText="1"/>
    </xf>
    <xf numFmtId="165" fontId="5" fillId="0" borderId="8" xfId="2" applyNumberFormat="1" applyFont="1" applyBorder="1" applyAlignment="1">
      <alignment horizontal="center" vertical="center" wrapText="1"/>
    </xf>
    <xf numFmtId="166" fontId="5" fillId="0" borderId="8" xfId="1" applyNumberFormat="1" applyFont="1" applyFill="1" applyBorder="1" applyAlignment="1">
      <alignment horizontal="center" vertical="center" wrapText="1"/>
    </xf>
    <xf numFmtId="166" fontId="5" fillId="0" borderId="8" xfId="1" applyNumberFormat="1" applyFont="1" applyBorder="1" applyAlignment="1">
      <alignment horizontal="center" vertical="center" wrapText="1"/>
    </xf>
    <xf numFmtId="166" fontId="5" fillId="0" borderId="8" xfId="1" applyNumberFormat="1" applyFont="1" applyBorder="1" applyAlignment="1">
      <alignment horizontal="center" vertical="center"/>
    </xf>
    <xf numFmtId="166" fontId="11" fillId="0" borderId="8" xfId="1" applyNumberFormat="1" applyFont="1" applyBorder="1" applyAlignment="1">
      <alignment horizontal="center" vertical="center"/>
    </xf>
    <xf numFmtId="166" fontId="5" fillId="0" borderId="8" xfId="1" applyNumberFormat="1" applyFont="1" applyFill="1" applyBorder="1" applyAlignment="1">
      <alignment horizontal="center" vertical="center"/>
    </xf>
    <xf numFmtId="0" fontId="1" fillId="0" borderId="0" xfId="0" applyFont="1" applyAlignment="1">
      <alignment horizontal="center" vertical="center"/>
    </xf>
    <xf numFmtId="49" fontId="5" fillId="0" borderId="8" xfId="1" applyNumberFormat="1" applyFont="1" applyFill="1" applyBorder="1" applyAlignment="1">
      <alignment horizontal="center" vertical="center" wrapText="1"/>
    </xf>
    <xf numFmtId="49" fontId="5" fillId="0" borderId="8" xfId="1" applyNumberFormat="1" applyFont="1" applyBorder="1" applyAlignment="1">
      <alignment horizontal="center" vertical="center" wrapText="1"/>
    </xf>
    <xf numFmtId="0" fontId="0" fillId="5" borderId="8" xfId="0" applyFill="1" applyBorder="1"/>
    <xf numFmtId="0" fontId="0" fillId="5" borderId="8" xfId="0" applyFill="1" applyBorder="1" applyAlignment="1">
      <alignment horizontal="center"/>
    </xf>
    <xf numFmtId="0" fontId="0" fillId="5" borderId="8" xfId="0" applyFill="1" applyBorder="1" applyAlignment="1">
      <alignment horizontal="center" vertical="center"/>
    </xf>
    <xf numFmtId="165" fontId="0" fillId="0" borderId="8" xfId="0" applyNumberFormat="1" applyBorder="1"/>
    <xf numFmtId="0" fontId="2" fillId="3" borderId="2" xfId="0" applyFont="1" applyFill="1" applyBorder="1" applyAlignment="1">
      <alignment horizontal="center"/>
    </xf>
    <xf numFmtId="0" fontId="2" fillId="3" borderId="3" xfId="0" applyFont="1" applyFill="1" applyBorder="1" applyAlignment="1">
      <alignment horizont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0" xfId="0" applyFont="1" applyFill="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0" fillId="2" borderId="8" xfId="0" applyFill="1" applyBorder="1" applyAlignment="1">
      <alignment horizontal="center" vertical="center"/>
    </xf>
  </cellXfs>
  <cellStyles count="3">
    <cellStyle name="Monétaire" xfId="1" builtinId="4"/>
    <cellStyle name="Normal" xfId="0" builtinId="0"/>
    <cellStyle name="Pourcentage" xfId="2" builtinId="5"/>
  </cellStyles>
  <dxfs count="27">
    <dxf>
      <font>
        <b val="0"/>
        <i val="0"/>
        <strike val="0"/>
        <condense val="0"/>
        <extend val="0"/>
        <outline val="0"/>
        <shadow val="0"/>
        <u val="none"/>
        <vertAlign val="baseline"/>
        <sz val="12"/>
        <color theme="1"/>
        <name val="Calibri"/>
        <family val="2"/>
        <scheme val="minor"/>
      </font>
      <numFmt numFmtId="30" formatCode="@"/>
      <fill>
        <patternFill patternType="solid">
          <fgColor indexed="64"/>
          <bgColor rgb="FFFFFF0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numFmt numFmtId="165" formatCode="#,##0.00\ &quot;€&quo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vertical/>
        <horizontal/>
      </border>
    </dxf>
    <dxf>
      <font>
        <b val="0"/>
        <i val="0"/>
        <strike val="0"/>
        <condense val="0"/>
        <extend val="0"/>
        <outline val="0"/>
        <shadow val="0"/>
        <u val="none"/>
        <vertAlign val="baseline"/>
        <sz val="12"/>
        <color theme="1"/>
        <name val="Calibri"/>
        <family val="2"/>
        <scheme val="minor"/>
      </font>
      <numFmt numFmtId="165" formatCode="#,##0.00\ &quot;€&quot;"/>
      <fill>
        <patternFill patternType="none">
          <fgColor indexed="64"/>
          <bgColor indexed="65"/>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numFmt numFmtId="166" formatCode="#,##0.00\ [$€-40C];\-#,##0.00\ [$€-40C]"/>
      <fill>
        <patternFill patternType="solid">
          <fgColor indexed="64"/>
          <bgColor rgb="FFFFFF00"/>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numFmt numFmtId="166" formatCode="#,##0.00\ [$€-40C];\-#,##0.00\ [$€-40C]"/>
      <fill>
        <patternFill patternType="solid">
          <fgColor indexed="64"/>
          <bgColor rgb="FFFFFF00"/>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numFmt numFmtId="166" formatCode="#,##0.00\ [$€-40C];\-#,##0.00\ [$€-40C]"/>
      <fill>
        <patternFill patternType="solid">
          <fgColor indexed="64"/>
          <bgColor rgb="FFFFFF00"/>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numFmt numFmtId="166" formatCode="#,##0.00\ [$€-40C];\-#,##0.00\ [$€-40C]"/>
      <fill>
        <patternFill patternType="solid">
          <fgColor indexed="64"/>
          <bgColor rgb="FFFFFF00"/>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numFmt numFmtId="166" formatCode="#,##0.00\ [$€-40C];\-#,##0.00\ [$€-40C]"/>
      <fill>
        <patternFill patternType="solid">
          <fgColor indexed="64"/>
          <bgColor rgb="FFFFFF00"/>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numFmt numFmtId="166" formatCode="#,##0.00\ [$€-40C];\-#,##0.00\ [$€-40C]"/>
      <fill>
        <patternFill patternType="solid">
          <fgColor indexed="64"/>
          <bgColor rgb="FFFFFF00"/>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alignment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font>
        <i val="0"/>
      </font>
      <fill>
        <patternFill patternType="solid">
          <fgColor indexed="64"/>
          <bgColor rgb="FFFFFF00"/>
        </patternFill>
      </fill>
      <alignment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numFmt numFmtId="30" formatCode="@"/>
      <fill>
        <patternFill patternType="solid">
          <fgColor indexed="64"/>
          <bgColor rgb="FFFFFF00"/>
        </patternFill>
      </fill>
      <alignment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alignment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font>
        <b/>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font>
        <b val="0"/>
        <i val="0"/>
        <strike val="0"/>
        <condense val="0"/>
        <extend val="0"/>
        <outline val="0"/>
        <shadow val="0"/>
        <u val="none"/>
        <vertAlign val="baseline"/>
        <sz val="12"/>
        <color theme="1"/>
        <name val="Calibri"/>
        <family val="2"/>
        <scheme val="minor"/>
      </font>
      <fill>
        <patternFill patternType="solid">
          <fgColor indexed="64"/>
          <bgColor rgb="FFFFFF00"/>
        </patternFill>
      </fill>
      <alignment horizontal="center" vertical="center" textRotation="0" wrapText="1" indent="0" justifyLastLine="0" shrinkToFit="0" readingOrder="0"/>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outline="0">
        <left style="medium">
          <color rgb="FF000000"/>
        </left>
        <top style="medium">
          <color rgb="FF000000"/>
        </top>
        <bottom style="medium">
          <color rgb="FF000000"/>
        </bottom>
      </border>
    </dxf>
    <dxf>
      <font>
        <b val="0"/>
        <i val="0"/>
        <strike val="0"/>
        <condense val="0"/>
        <extend val="0"/>
        <outline val="0"/>
        <shadow val="0"/>
        <u val="none"/>
        <vertAlign val="baseline"/>
        <sz val="12"/>
        <color rgb="FF000000"/>
        <name val="Calibri"/>
        <family val="2"/>
        <scheme val="none"/>
      </font>
      <fill>
        <patternFill patternType="solid">
          <fgColor rgb="FF000000"/>
          <bgColor rgb="FFFFFF00"/>
        </patternFill>
      </fill>
      <alignment horizontal="center" vertical="center" textRotation="0" wrapText="1" indent="0" justifyLastLine="0" shrinkToFit="0" readingOrder="0"/>
    </dxf>
    <dxf>
      <border outline="0">
        <bottom style="medium">
          <color rgb="FF000000"/>
        </bottom>
      </border>
    </dxf>
    <dxf>
      <font>
        <b/>
        <i val="0"/>
        <strike val="0"/>
        <condense val="0"/>
        <extend val="0"/>
        <outline val="0"/>
        <shadow val="0"/>
        <u val="none"/>
        <vertAlign val="baseline"/>
        <sz val="12"/>
        <color auto="1"/>
        <name val="Calibri"/>
        <family val="2"/>
        <scheme val="minor"/>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15CB158-9E7F-4726-9BAA-61BCE7219F10}" name="Tableau13" displayName="Tableau13" ref="B16:X20" totalsRowShown="0" headerRowDxfId="26" dataDxfId="24" headerRowBorderDxfId="25" tableBorderDxfId="23" dataCellStyle="Monétaire">
  <autoFilter ref="B16:X20" xr:uid="{015CB158-9E7F-4726-9BAA-61BCE7219F10}"/>
  <sortState xmlns:xlrd2="http://schemas.microsoft.com/office/spreadsheetml/2017/richdata2" ref="B17:X20">
    <sortCondition ref="K5:K17"/>
  </sortState>
  <tableColumns count="23">
    <tableColumn id="1" xr3:uid="{ACACA4A8-EF1B-42EB-BE71-8CECDCE9C2F4}" name="N° Réf voyage IFPEN" dataDxfId="22"/>
    <tableColumn id="2" xr3:uid="{F556E251-AD99-4B46-884C-3344793B79F4}" name="Centre" dataDxfId="21"/>
    <tableColumn id="3" xr3:uid="{AEF72802-1E89-4B34-94DC-71C645B4DFDF}" name="Programme" dataDxfId="20"/>
    <tableColumn id="4" xr3:uid="{6F3A8DD8-C6EE-4D72-BEF0-48604C499BE3}" name="Pays" dataDxfId="19"/>
    <tableColumn id="5" xr3:uid="{B4527840-8C77-4EAB-8FEB-182E46B55E65}" name="Destination" dataDxfId="18"/>
    <tableColumn id="7" xr3:uid="{836D2D94-AC4B-4E7E-A3D2-F90773D02BFB}" name="Date du voyage" dataDxfId="17"/>
    <tableColumn id="8" xr3:uid="{4BD0F9F4-EE3F-4207-BEE1-8A82915C3DFB}" name="Déroulé du voyage" dataDxfId="16"/>
    <tableColumn id="9" xr3:uid="{894AA534-49E0-4012-B0AA-587953FF4F0B}" name="Nombre de participants" dataDxfId="15"/>
    <tableColumn id="10" xr3:uid="{A505D3D0-F53D-4BBD-BB66-6890FA52F247}" name="Durée du séjour" dataDxfId="14"/>
    <tableColumn id="11" xr3:uid="{CCC32129-488E-4E1F-89E3-06E48F75351A}" name="Nombre de nuitées " dataDxfId="13"/>
    <tableColumn id="12" xr3:uid="{5FFE1504-85CB-4D79-8400-9FE6D2CA2C5F}" name="Hôtel 1" dataDxfId="12"/>
    <tableColumn id="13" xr3:uid="{AAE5FF46-9FC6-49AF-AE7A-0BFF06F4C4CC}" name="Hôtel 2" dataDxfId="11"/>
    <tableColumn id="14" xr3:uid="{F85AE596-C401-458F-A0FD-17F6ED02B4EC}" name="Restauration" dataDxfId="10"/>
    <tableColumn id="15" xr3:uid="{EEC60035-0F7B-462E-8369-5CBD1EFD34A4}" name="Tarif Train ou Avion ou Ferry en € TTC/ voyageur" dataDxfId="9" dataCellStyle="Monétaire"/>
    <tableColumn id="16" xr3:uid="{61427BF9-86A5-4525-886B-63EA2F8B95D5}" name="Tarif Loc° Car en € TTC/ voyageur" dataDxfId="8" dataCellStyle="Monétaire"/>
    <tableColumn id="17" xr3:uid="{ED99C61F-57FC-4E54-9FCE-B0CA075063FB}" name="Tarif Hôtel 1 en € TTC/ voyageur" dataDxfId="7" dataCellStyle="Monétaire"/>
    <tableColumn id="18" xr3:uid="{971D7DED-D4F6-4738-B263-12F4710E87AB}" name="Tarif Hôtel 2 en € TTC/ voyageur" dataDxfId="6" dataCellStyle="Monétaire"/>
    <tableColumn id="19" xr3:uid="{A969756C-E055-4CC2-860F-6CF56727965F}" name="Tarif Restau Négocié en € TTC/ voyageur" dataDxfId="5" dataCellStyle="Monétaire"/>
    <tableColumn id="20" xr3:uid="{FF8EA86F-B07B-4DD6-B7C4-DDB111A482A7}" name="Prix global en euro (€) TTC/voyageur" dataDxfId="4" dataCellStyle="Monétaire"/>
    <tableColumn id="21" xr3:uid="{F144CFB2-332E-4BA7-A886-8904BBE388C3}" name="Taux de marge en % de l'agence de voyage" dataDxfId="3" dataCellStyle="Pourcentage"/>
    <tableColumn id="6" xr3:uid="{0B0F6A26-C841-4DA1-BEF5-16D261F72695}" name="Montant par voyageur en euro (€) TTC du voyage" dataDxfId="2" dataCellStyle="Pourcentage">
      <calculatedColumnFormula>Tableau13[[#This Row],[Prix global en euro (€) TTC/voyageur]]*(1+Tableau13[[#This Row],[Taux de marge en % de l''agence de voyage]])</calculatedColumnFormula>
    </tableColumn>
    <tableColumn id="23" xr3:uid="{D1F75E15-6D81-4AC9-BA09-B3C5DF85C969}" name="Montant total en euro (€) TTC du voyage" dataDxfId="1" dataCellStyle="Pourcentage">
      <calculatedColumnFormula>Tableau13[[#This Row],[Montant par voyageur en euro (€) TTC du voyage]]*Tableau13[[#This Row],[Nombre de participants]]</calculatedColumnFormula>
    </tableColumn>
    <tableColumn id="22" xr3:uid="{D4E149E6-D409-4689-85A1-BD478E61BA91}" name="Remarque du soumissionnaire sur le chiffrage réalisé" dataDxfId="0" dataCellStyle="Monétaire"/>
  </tableColumns>
  <tableStyleInfo name="TableStyleLight8"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7091F-BD1F-4B31-BB16-B19BC71C2A64}">
  <dimension ref="B2:F13"/>
  <sheetViews>
    <sheetView tabSelected="1" zoomScaleNormal="100" workbookViewId="0">
      <selection activeCell="B24" sqref="B24"/>
    </sheetView>
  </sheetViews>
  <sheetFormatPr baseColWidth="10" defaultRowHeight="14.5"/>
  <cols>
    <col min="1" max="1" width="16" customWidth="1"/>
    <col min="2" max="2" width="49.54296875" customWidth="1"/>
    <col min="3" max="3" width="21.7265625" customWidth="1"/>
    <col min="4" max="4" width="20.90625" customWidth="1"/>
    <col min="5" max="5" width="21.08984375" customWidth="1"/>
    <col min="6" max="6" width="20.1796875" customWidth="1"/>
  </cols>
  <sheetData>
    <row r="2" spans="2:6" ht="14.5" customHeight="1">
      <c r="B2" s="54" t="s">
        <v>0</v>
      </c>
      <c r="C2" s="54"/>
      <c r="D2" s="54"/>
      <c r="E2" s="54"/>
      <c r="F2" s="54"/>
    </row>
    <row r="3" spans="2:6" ht="14.5" customHeight="1">
      <c r="B3" s="54"/>
      <c r="C3" s="54"/>
      <c r="D3" s="54"/>
      <c r="E3" s="54"/>
      <c r="F3" s="54"/>
    </row>
    <row r="4" spans="2:6" ht="14.5" customHeight="1">
      <c r="B4" s="2"/>
      <c r="C4" s="2"/>
      <c r="D4" s="2"/>
      <c r="E4" s="2"/>
      <c r="F4" s="2"/>
    </row>
    <row r="5" spans="2:6" ht="14.5" customHeight="1">
      <c r="B5" s="54" t="s">
        <v>2</v>
      </c>
      <c r="C5" s="54"/>
      <c r="D5" s="54"/>
      <c r="E5" s="54"/>
      <c r="F5" s="54"/>
    </row>
    <row r="6" spans="2:6" ht="14.5" customHeight="1">
      <c r="B6" s="54"/>
      <c r="C6" s="54"/>
      <c r="D6" s="54"/>
      <c r="E6" s="54"/>
      <c r="F6" s="54"/>
    </row>
    <row r="8" spans="2:6" ht="14.5" customHeight="1">
      <c r="B8" s="55" t="s">
        <v>104</v>
      </c>
      <c r="C8" s="55"/>
      <c r="D8" s="55"/>
      <c r="E8" s="55"/>
      <c r="F8" s="55"/>
    </row>
    <row r="9" spans="2:6" ht="14.5" customHeight="1">
      <c r="B9" s="55"/>
      <c r="C9" s="55"/>
      <c r="D9" s="55"/>
      <c r="E9" s="55"/>
      <c r="F9" s="55"/>
    </row>
    <row r="11" spans="2:6">
      <c r="B11" s="52" t="s">
        <v>93</v>
      </c>
      <c r="C11" s="53"/>
      <c r="D11" s="53"/>
      <c r="E11" s="53"/>
      <c r="F11" s="53"/>
    </row>
    <row r="12" spans="2:6" s="4" customFormat="1">
      <c r="B12" s="5" t="s">
        <v>94</v>
      </c>
      <c r="C12" s="5" t="s">
        <v>6</v>
      </c>
      <c r="D12" s="5" t="s">
        <v>5</v>
      </c>
      <c r="E12" s="5" t="s">
        <v>4</v>
      </c>
      <c r="F12" s="5" t="s">
        <v>3</v>
      </c>
    </row>
    <row r="13" spans="2:6" ht="29">
      <c r="B13" s="6" t="s">
        <v>95</v>
      </c>
      <c r="C13" s="3"/>
      <c r="D13" s="3"/>
      <c r="E13" s="3"/>
      <c r="F13" s="3"/>
    </row>
  </sheetData>
  <mergeCells count="4">
    <mergeCell ref="B11:F11"/>
    <mergeCell ref="B2:F3"/>
    <mergeCell ref="B5:F6"/>
    <mergeCell ref="B8:F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1A99F-ACF0-43F2-A200-A63F016303CA}">
  <dimension ref="B2:AA35"/>
  <sheetViews>
    <sheetView zoomScale="80" zoomScaleNormal="80" workbookViewId="0">
      <selection activeCell="L13" sqref="L13"/>
    </sheetView>
  </sheetViews>
  <sheetFormatPr baseColWidth="10" defaultRowHeight="14.5"/>
  <cols>
    <col min="1" max="1" width="2.6328125" customWidth="1"/>
    <col min="2" max="2" width="13.08984375" customWidth="1"/>
    <col min="3" max="3" width="14.08984375" customWidth="1"/>
    <col min="4" max="4" width="14.6328125" customWidth="1"/>
    <col min="5" max="5" width="15.90625" customWidth="1"/>
    <col min="6" max="6" width="16.6328125" customWidth="1"/>
    <col min="7" max="7" width="22.1796875" customWidth="1"/>
    <col min="8" max="8" width="84.1796875" customWidth="1"/>
    <col min="9" max="10" width="16.7265625" customWidth="1"/>
    <col min="11" max="11" width="16.36328125" style="4" customWidth="1"/>
    <col min="12" max="12" width="33.54296875" customWidth="1"/>
    <col min="13" max="14" width="44.453125" style="1" customWidth="1"/>
    <col min="15" max="15" width="14.1796875" style="1" customWidth="1"/>
    <col min="19" max="19" width="12.1796875" customWidth="1"/>
    <col min="20" max="20" width="16.36328125" customWidth="1"/>
    <col min="21" max="21" width="17.08984375" customWidth="1"/>
    <col min="22" max="23" width="18.6328125" customWidth="1"/>
    <col min="24" max="24" width="59" customWidth="1"/>
  </cols>
  <sheetData>
    <row r="2" spans="2:24" ht="14.5" customHeight="1">
      <c r="B2" s="54" t="s">
        <v>0</v>
      </c>
      <c r="C2" s="54"/>
      <c r="D2" s="54"/>
      <c r="E2" s="54"/>
      <c r="F2" s="54"/>
      <c r="G2" s="54"/>
      <c r="H2" s="54"/>
      <c r="I2" s="54"/>
      <c r="J2" s="54"/>
      <c r="K2" s="54"/>
      <c r="L2" s="54"/>
      <c r="M2" s="54"/>
      <c r="N2" s="54"/>
      <c r="O2" s="54"/>
      <c r="P2" s="54"/>
      <c r="Q2" s="54"/>
      <c r="R2" s="54"/>
      <c r="S2" s="54"/>
      <c r="T2" s="54"/>
      <c r="U2" s="54"/>
      <c r="V2" s="54"/>
      <c r="W2" s="54"/>
      <c r="X2" s="54"/>
    </row>
    <row r="3" spans="2:24" ht="14.5" customHeight="1">
      <c r="B3" s="54"/>
      <c r="C3" s="54"/>
      <c r="D3" s="54"/>
      <c r="E3" s="54"/>
      <c r="F3" s="54"/>
      <c r="G3" s="54"/>
      <c r="H3" s="54"/>
      <c r="I3" s="54"/>
      <c r="J3" s="54"/>
      <c r="K3" s="54"/>
      <c r="L3" s="54"/>
      <c r="M3" s="54"/>
      <c r="N3" s="54"/>
      <c r="O3" s="54"/>
      <c r="P3" s="54"/>
      <c r="Q3" s="54"/>
      <c r="R3" s="54"/>
      <c r="S3" s="54"/>
      <c r="T3" s="54"/>
      <c r="U3" s="54"/>
      <c r="V3" s="54"/>
      <c r="W3" s="54"/>
      <c r="X3" s="54"/>
    </row>
    <row r="4" spans="2:24" ht="14.5" customHeight="1">
      <c r="B4" s="2"/>
      <c r="C4" s="2"/>
      <c r="D4" s="2"/>
      <c r="E4" s="2"/>
      <c r="F4" s="2"/>
      <c r="G4" s="2"/>
      <c r="H4" s="2"/>
      <c r="I4" s="2"/>
      <c r="J4" s="2"/>
      <c r="K4" s="2"/>
      <c r="L4" s="2"/>
      <c r="M4" s="2"/>
      <c r="N4" s="2"/>
      <c r="O4" s="2"/>
    </row>
    <row r="5" spans="2:24" ht="14.5" customHeight="1">
      <c r="B5" s="54" t="s">
        <v>2</v>
      </c>
      <c r="C5" s="54"/>
      <c r="D5" s="54"/>
      <c r="E5" s="54"/>
      <c r="F5" s="54"/>
      <c r="G5" s="54"/>
      <c r="H5" s="54"/>
      <c r="I5" s="54"/>
      <c r="J5" s="54"/>
      <c r="K5" s="54"/>
      <c r="L5" s="54"/>
      <c r="M5" s="54"/>
      <c r="N5" s="54"/>
      <c r="O5" s="54"/>
      <c r="P5" s="54"/>
      <c r="Q5" s="54"/>
      <c r="R5" s="54"/>
      <c r="S5" s="54"/>
      <c r="T5" s="54"/>
      <c r="U5" s="54"/>
      <c r="V5" s="54"/>
      <c r="W5" s="54"/>
      <c r="X5" s="54"/>
    </row>
    <row r="6" spans="2:24" ht="14.5" customHeight="1">
      <c r="B6" s="54"/>
      <c r="C6" s="54"/>
      <c r="D6" s="54"/>
      <c r="E6" s="54"/>
      <c r="F6" s="54"/>
      <c r="G6" s="54"/>
      <c r="H6" s="54"/>
      <c r="I6" s="54"/>
      <c r="J6" s="54"/>
      <c r="K6" s="54"/>
      <c r="L6" s="54"/>
      <c r="M6" s="54"/>
      <c r="N6" s="54"/>
      <c r="O6" s="54"/>
      <c r="P6" s="54"/>
      <c r="Q6" s="54"/>
      <c r="R6" s="54"/>
      <c r="S6" s="54"/>
      <c r="T6" s="54"/>
      <c r="U6" s="54"/>
      <c r="V6" s="54"/>
      <c r="W6" s="54"/>
      <c r="X6" s="54"/>
    </row>
    <row r="8" spans="2:24" ht="14.5" customHeight="1">
      <c r="B8" s="55" t="s">
        <v>1</v>
      </c>
      <c r="C8" s="55"/>
      <c r="D8" s="55"/>
      <c r="E8" s="55"/>
      <c r="F8" s="55"/>
      <c r="G8" s="55"/>
      <c r="H8" s="55"/>
      <c r="I8" s="55"/>
      <c r="J8" s="55"/>
      <c r="K8" s="55"/>
      <c r="L8" s="55"/>
      <c r="M8" s="55"/>
      <c r="N8" s="55"/>
      <c r="O8" s="55"/>
      <c r="P8" s="55"/>
      <c r="Q8" s="55"/>
      <c r="R8" s="55"/>
      <c r="S8" s="55"/>
      <c r="T8" s="55"/>
      <c r="U8" s="55"/>
      <c r="V8" s="55"/>
      <c r="W8" s="55"/>
      <c r="X8" s="55"/>
    </row>
    <row r="9" spans="2:24" ht="14.5" customHeight="1">
      <c r="B9" s="55"/>
      <c r="C9" s="55"/>
      <c r="D9" s="55"/>
      <c r="E9" s="55"/>
      <c r="F9" s="55"/>
      <c r="G9" s="55"/>
      <c r="H9" s="55"/>
      <c r="I9" s="55"/>
      <c r="J9" s="55"/>
      <c r="K9" s="55"/>
      <c r="L9" s="55"/>
      <c r="M9" s="55"/>
      <c r="N9" s="55"/>
      <c r="O9" s="55"/>
      <c r="P9" s="55"/>
      <c r="Q9" s="55"/>
      <c r="R9" s="55"/>
      <c r="S9" s="55"/>
      <c r="T9" s="55"/>
      <c r="U9" s="55"/>
      <c r="V9" s="55"/>
      <c r="W9" s="55"/>
      <c r="X9" s="55"/>
    </row>
    <row r="10" spans="2:24" ht="14.5" customHeight="1">
      <c r="B10" s="56" t="s">
        <v>119</v>
      </c>
      <c r="C10" s="57"/>
      <c r="D10" s="57"/>
      <c r="E10" s="57"/>
      <c r="F10" s="57"/>
      <c r="G10" s="57"/>
      <c r="H10" s="57"/>
      <c r="I10" s="57"/>
      <c r="J10" s="58"/>
      <c r="K10" s="45"/>
      <c r="L10" s="45"/>
      <c r="M10" s="45"/>
      <c r="N10" s="45"/>
      <c r="O10" s="45"/>
      <c r="P10" s="45"/>
      <c r="Q10" s="45"/>
      <c r="R10" s="45"/>
      <c r="S10" s="45"/>
      <c r="T10" s="45"/>
      <c r="U10" s="45"/>
      <c r="V10" s="45"/>
      <c r="W10" s="45"/>
      <c r="X10" s="45"/>
    </row>
    <row r="11" spans="2:24" ht="14.5" customHeight="1">
      <c r="B11" s="59"/>
      <c r="C11" s="60"/>
      <c r="D11" s="60"/>
      <c r="E11" s="60"/>
      <c r="F11" s="60"/>
      <c r="G11" s="60"/>
      <c r="H11" s="60"/>
      <c r="I11" s="60"/>
      <c r="J11" s="61"/>
      <c r="K11" s="45"/>
      <c r="L11" s="45"/>
      <c r="M11" s="45"/>
      <c r="N11" s="45"/>
      <c r="O11" s="45"/>
      <c r="P11" s="45"/>
      <c r="Q11" s="45"/>
      <c r="R11" s="45"/>
      <c r="S11" s="45"/>
      <c r="T11" s="45"/>
      <c r="U11" s="45"/>
      <c r="V11" s="45"/>
      <c r="W11" s="45"/>
      <c r="X11" s="45"/>
    </row>
    <row r="12" spans="2:24" ht="14.5" customHeight="1">
      <c r="B12" s="59"/>
      <c r="C12" s="60"/>
      <c r="D12" s="60"/>
      <c r="E12" s="60"/>
      <c r="F12" s="60"/>
      <c r="G12" s="60"/>
      <c r="H12" s="60"/>
      <c r="I12" s="60"/>
      <c r="J12" s="61"/>
      <c r="K12" s="45"/>
      <c r="L12" s="45"/>
      <c r="M12" s="45"/>
      <c r="N12" s="45"/>
      <c r="O12" s="45"/>
      <c r="P12" s="45"/>
      <c r="Q12" s="45"/>
      <c r="R12" s="45"/>
      <c r="S12" s="45"/>
      <c r="T12" s="45"/>
      <c r="U12" s="45"/>
      <c r="V12" s="45"/>
      <c r="W12" s="45"/>
      <c r="X12" s="45"/>
    </row>
    <row r="13" spans="2:24" ht="14.5" customHeight="1">
      <c r="B13" s="59"/>
      <c r="C13" s="60"/>
      <c r="D13" s="60"/>
      <c r="E13" s="60"/>
      <c r="F13" s="60"/>
      <c r="G13" s="60"/>
      <c r="H13" s="60"/>
      <c r="I13" s="60"/>
      <c r="J13" s="61"/>
      <c r="K13" s="45"/>
      <c r="L13" s="45"/>
      <c r="M13" s="45"/>
      <c r="N13" s="45"/>
      <c r="O13" s="45"/>
      <c r="P13" s="45"/>
      <c r="Q13" s="45"/>
      <c r="R13" s="45"/>
      <c r="S13" s="45"/>
      <c r="T13" s="45"/>
      <c r="U13" s="45"/>
      <c r="V13" s="45"/>
      <c r="W13" s="45"/>
      <c r="X13" s="45"/>
    </row>
    <row r="14" spans="2:24" ht="14.5" customHeight="1">
      <c r="B14" s="62"/>
      <c r="C14" s="63"/>
      <c r="D14" s="63"/>
      <c r="E14" s="63"/>
      <c r="F14" s="63"/>
      <c r="G14" s="63"/>
      <c r="H14" s="63"/>
      <c r="I14" s="63"/>
      <c r="J14" s="64"/>
      <c r="K14" s="45"/>
      <c r="L14" s="45"/>
      <c r="M14" s="45"/>
      <c r="N14" s="45"/>
      <c r="O14" s="45"/>
      <c r="P14" s="45"/>
      <c r="Q14" s="45"/>
      <c r="R14" s="45"/>
      <c r="S14" s="45"/>
      <c r="T14" s="45"/>
      <c r="U14" s="45"/>
      <c r="V14" s="45"/>
      <c r="W14" s="45"/>
      <c r="X14" s="45"/>
    </row>
    <row r="16" spans="2:24" ht="78" thickBot="1">
      <c r="B16" s="8" t="s">
        <v>74</v>
      </c>
      <c r="C16" s="9" t="s">
        <v>7</v>
      </c>
      <c r="D16" s="9" t="s">
        <v>8</v>
      </c>
      <c r="E16" s="9" t="s">
        <v>9</v>
      </c>
      <c r="F16" s="9" t="s">
        <v>10</v>
      </c>
      <c r="G16" s="10" t="s">
        <v>11</v>
      </c>
      <c r="H16" s="9" t="s">
        <v>12</v>
      </c>
      <c r="I16" s="10" t="s">
        <v>33</v>
      </c>
      <c r="J16" s="9" t="s">
        <v>13</v>
      </c>
      <c r="K16" s="10" t="s">
        <v>14</v>
      </c>
      <c r="L16" s="9" t="s">
        <v>15</v>
      </c>
      <c r="M16" s="9" t="s">
        <v>16</v>
      </c>
      <c r="N16" s="10" t="s">
        <v>17</v>
      </c>
      <c r="O16" s="11" t="s">
        <v>118</v>
      </c>
      <c r="P16" s="9" t="s">
        <v>89</v>
      </c>
      <c r="Q16" s="9" t="s">
        <v>90</v>
      </c>
      <c r="R16" s="9" t="s">
        <v>91</v>
      </c>
      <c r="S16" s="9" t="s">
        <v>92</v>
      </c>
      <c r="T16" s="9" t="s">
        <v>96</v>
      </c>
      <c r="U16" s="9" t="s">
        <v>73</v>
      </c>
      <c r="V16" s="9" t="s">
        <v>98</v>
      </c>
      <c r="W16" s="9" t="s">
        <v>97</v>
      </c>
      <c r="X16" s="9" t="s">
        <v>102</v>
      </c>
    </row>
    <row r="17" spans="2:27" s="7" customFormat="1" ht="109" thickBot="1">
      <c r="B17" s="12">
        <v>6</v>
      </c>
      <c r="C17" s="12" t="s">
        <v>18</v>
      </c>
      <c r="D17" s="12" t="s">
        <v>19</v>
      </c>
      <c r="E17" s="13" t="s">
        <v>20</v>
      </c>
      <c r="F17" s="13" t="s">
        <v>21</v>
      </c>
      <c r="G17" s="15" t="s">
        <v>85</v>
      </c>
      <c r="H17" s="19" t="s">
        <v>117</v>
      </c>
      <c r="I17" s="12">
        <v>9</v>
      </c>
      <c r="J17" s="12" t="s">
        <v>22</v>
      </c>
      <c r="K17" s="12">
        <v>0</v>
      </c>
      <c r="L17" s="12"/>
      <c r="M17" s="12"/>
      <c r="N17" s="12"/>
      <c r="O17" s="40">
        <v>0</v>
      </c>
      <c r="P17" s="40">
        <v>0</v>
      </c>
      <c r="Q17" s="40">
        <v>0</v>
      </c>
      <c r="R17" s="40">
        <v>0</v>
      </c>
      <c r="S17" s="40">
        <v>0</v>
      </c>
      <c r="T17" s="40">
        <f>SUM(Tableau13[[#This Row],[Tarif Train ou Avion ou Ferry en € TTC/ voyageur]:[Tarif Restau Négocié en € TTC/ voyageur]])</f>
        <v>0</v>
      </c>
      <c r="U17" s="14">
        <v>0</v>
      </c>
      <c r="V17" s="38">
        <f>Tableau13[[#This Row],[Prix global en euro (€) TTC/voyageur]]*(1+Tableau13[[#This Row],[Taux de marge en % de l''agence de voyage]])</f>
        <v>0</v>
      </c>
      <c r="W17" s="38">
        <f>Tableau13[[#This Row],[Montant par voyageur en euro (€) TTC du voyage]]*Tableau13[[#This Row],[Nombre de participants]]</f>
        <v>0</v>
      </c>
      <c r="X17" s="46"/>
      <c r="AA17" s="37"/>
    </row>
    <row r="18" spans="2:27" s="7" customFormat="1" ht="93.5" thickBot="1">
      <c r="B18" s="12">
        <v>9</v>
      </c>
      <c r="C18" s="12" t="s">
        <v>25</v>
      </c>
      <c r="D18" s="12" t="s">
        <v>26</v>
      </c>
      <c r="E18" s="13" t="s">
        <v>20</v>
      </c>
      <c r="F18" s="13" t="s">
        <v>21</v>
      </c>
      <c r="G18" s="15" t="s">
        <v>84</v>
      </c>
      <c r="H18" s="19" t="s">
        <v>116</v>
      </c>
      <c r="I18" s="12">
        <v>44</v>
      </c>
      <c r="J18" s="12" t="s">
        <v>27</v>
      </c>
      <c r="K18" s="12">
        <v>0</v>
      </c>
      <c r="L18" s="12"/>
      <c r="M18" s="12"/>
      <c r="N18" s="12"/>
      <c r="O18" s="40">
        <v>0</v>
      </c>
      <c r="P18" s="40">
        <v>0</v>
      </c>
      <c r="Q18" s="40">
        <v>0</v>
      </c>
      <c r="R18" s="40">
        <v>0</v>
      </c>
      <c r="S18" s="40">
        <v>0</v>
      </c>
      <c r="T18" s="40">
        <f t="shared" ref="T18:T23" si="0">SUM(O18:S18)</f>
        <v>0</v>
      </c>
      <c r="U18" s="14">
        <v>0</v>
      </c>
      <c r="V18" s="38">
        <f>Tableau13[[#This Row],[Prix global en euro (€) TTC/voyageur]]*(1+Tableau13[[#This Row],[Taux de marge en % de l''agence de voyage]])</f>
        <v>0</v>
      </c>
      <c r="W18" s="38">
        <f>Tableau13[[#This Row],[Montant par voyageur en euro (€) TTC du voyage]]*Tableau13[[#This Row],[Nombre de participants]]</f>
        <v>0</v>
      </c>
      <c r="X18" s="46"/>
    </row>
    <row r="19" spans="2:27" s="7" customFormat="1" ht="93.5" thickBot="1">
      <c r="B19" s="12">
        <v>46</v>
      </c>
      <c r="C19" s="12" t="s">
        <v>25</v>
      </c>
      <c r="D19" s="12" t="s">
        <v>26</v>
      </c>
      <c r="E19" s="13" t="s">
        <v>28</v>
      </c>
      <c r="F19" s="13" t="s">
        <v>29</v>
      </c>
      <c r="G19" s="36" t="s">
        <v>86</v>
      </c>
      <c r="H19" s="19" t="s">
        <v>115</v>
      </c>
      <c r="I19" s="12">
        <v>20</v>
      </c>
      <c r="J19" s="12" t="s">
        <v>32</v>
      </c>
      <c r="K19" s="12">
        <v>0</v>
      </c>
      <c r="L19" s="12"/>
      <c r="M19" s="12"/>
      <c r="N19" s="12"/>
      <c r="O19" s="40">
        <v>0</v>
      </c>
      <c r="P19" s="40">
        <v>0</v>
      </c>
      <c r="Q19" s="40">
        <v>0</v>
      </c>
      <c r="R19" s="40">
        <v>0</v>
      </c>
      <c r="S19" s="40">
        <v>0</v>
      </c>
      <c r="T19" s="40">
        <f t="shared" si="0"/>
        <v>0</v>
      </c>
      <c r="U19" s="14">
        <v>0</v>
      </c>
      <c r="V19" s="38">
        <f>Tableau13[[#This Row],[Prix global en euro (€) TTC/voyageur]]*(1+Tableau13[[#This Row],[Taux de marge en % de l''agence de voyage]])</f>
        <v>0</v>
      </c>
      <c r="W19" s="38">
        <f>Tableau13[[#This Row],[Montant par voyageur en euro (€) TTC du voyage]]*Tableau13[[#This Row],[Nombre de participants]]</f>
        <v>0</v>
      </c>
      <c r="X19" s="46"/>
    </row>
    <row r="20" spans="2:27" s="7" customFormat="1" ht="93.5" thickBot="1">
      <c r="B20" s="12">
        <v>47</v>
      </c>
      <c r="C20" s="12" t="s">
        <v>25</v>
      </c>
      <c r="D20" s="12" t="s">
        <v>26</v>
      </c>
      <c r="E20" s="13" t="s">
        <v>30</v>
      </c>
      <c r="F20" s="13" t="s">
        <v>31</v>
      </c>
      <c r="G20" s="36" t="s">
        <v>87</v>
      </c>
      <c r="H20" s="19" t="s">
        <v>114</v>
      </c>
      <c r="I20" s="12">
        <v>20</v>
      </c>
      <c r="J20" s="12" t="s">
        <v>32</v>
      </c>
      <c r="K20" s="12">
        <v>0</v>
      </c>
      <c r="L20" s="12"/>
      <c r="M20" s="12"/>
      <c r="N20" s="12"/>
      <c r="O20" s="40">
        <v>0</v>
      </c>
      <c r="P20" s="40">
        <v>0</v>
      </c>
      <c r="Q20" s="40">
        <v>0</v>
      </c>
      <c r="R20" s="40">
        <v>0</v>
      </c>
      <c r="S20" s="40">
        <v>0</v>
      </c>
      <c r="T20" s="40">
        <f t="shared" si="0"/>
        <v>0</v>
      </c>
      <c r="U20" s="14">
        <v>0</v>
      </c>
      <c r="V20" s="38">
        <f>Tableau13[[#This Row],[Prix global en euro (€) TTC/voyageur]]*(1+Tableau13[[#This Row],[Taux de marge en % de l''agence de voyage]])</f>
        <v>0</v>
      </c>
      <c r="W20" s="38">
        <f>Tableau13[[#This Row],[Montant par voyageur en euro (€) TTC du voyage]]*Tableau13[[#This Row],[Nombre de participants]]</f>
        <v>0</v>
      </c>
      <c r="X20" s="46"/>
    </row>
    <row r="21" spans="2:27" s="7" customFormat="1" ht="140" thickBot="1">
      <c r="B21" s="12">
        <v>16</v>
      </c>
      <c r="C21" s="12" t="s">
        <v>25</v>
      </c>
      <c r="D21" s="12" t="s">
        <v>34</v>
      </c>
      <c r="E21" s="13" t="s">
        <v>20</v>
      </c>
      <c r="F21" s="13" t="s">
        <v>35</v>
      </c>
      <c r="G21" s="15" t="s">
        <v>81</v>
      </c>
      <c r="H21" s="16" t="s">
        <v>113</v>
      </c>
      <c r="I21" s="12">
        <v>21</v>
      </c>
      <c r="J21" s="12" t="s">
        <v>27</v>
      </c>
      <c r="K21" s="12">
        <v>0</v>
      </c>
      <c r="L21" s="12"/>
      <c r="M21" s="12"/>
      <c r="N21" s="12"/>
      <c r="O21" s="41">
        <v>0</v>
      </c>
      <c r="P21" s="41">
        <v>0</v>
      </c>
      <c r="Q21" s="41">
        <v>0</v>
      </c>
      <c r="R21" s="41">
        <v>0</v>
      </c>
      <c r="S21" s="41">
        <v>0</v>
      </c>
      <c r="T21" s="41">
        <f t="shared" si="0"/>
        <v>0</v>
      </c>
      <c r="U21" s="17">
        <v>0</v>
      </c>
      <c r="V21" s="39">
        <f>T21*(1+U21)</f>
        <v>0</v>
      </c>
      <c r="W21" s="39">
        <f>V21*I21</f>
        <v>0</v>
      </c>
      <c r="X21" s="47"/>
    </row>
    <row r="22" spans="2:27" s="7" customFormat="1" ht="217.5" thickBot="1">
      <c r="B22" s="12">
        <v>18</v>
      </c>
      <c r="C22" s="12" t="s">
        <v>36</v>
      </c>
      <c r="D22" s="12" t="s">
        <v>37</v>
      </c>
      <c r="E22" s="13" t="s">
        <v>20</v>
      </c>
      <c r="F22" s="13" t="s">
        <v>38</v>
      </c>
      <c r="G22" s="18" t="s">
        <v>99</v>
      </c>
      <c r="H22" s="19" t="s">
        <v>112</v>
      </c>
      <c r="I22" s="20">
        <v>15</v>
      </c>
      <c r="J22" s="20" t="s">
        <v>27</v>
      </c>
      <c r="K22" s="20">
        <v>0</v>
      </c>
      <c r="L22" s="21"/>
      <c r="M22" s="21"/>
      <c r="N22" s="22"/>
      <c r="O22" s="41">
        <v>0</v>
      </c>
      <c r="P22" s="41">
        <v>0</v>
      </c>
      <c r="Q22" s="41">
        <v>0</v>
      </c>
      <c r="R22" s="41">
        <v>0</v>
      </c>
      <c r="S22" s="41">
        <v>0</v>
      </c>
      <c r="T22" s="41">
        <f t="shared" si="0"/>
        <v>0</v>
      </c>
      <c r="U22" s="17">
        <v>0</v>
      </c>
      <c r="V22" s="39">
        <f t="shared" ref="V22:V29" si="1">T22*(1+U22)</f>
        <v>0</v>
      </c>
      <c r="W22" s="39">
        <f>V22*I22</f>
        <v>0</v>
      </c>
      <c r="X22" s="47"/>
    </row>
    <row r="23" spans="2:27" s="7" customFormat="1" ht="217.5" thickBot="1">
      <c r="B23" s="12">
        <v>38</v>
      </c>
      <c r="C23" s="12" t="s">
        <v>36</v>
      </c>
      <c r="D23" s="12" t="s">
        <v>39</v>
      </c>
      <c r="E23" s="13" t="s">
        <v>20</v>
      </c>
      <c r="F23" s="23" t="s">
        <v>40</v>
      </c>
      <c r="G23" s="18" t="s">
        <v>82</v>
      </c>
      <c r="H23" s="19" t="s">
        <v>111</v>
      </c>
      <c r="I23" s="20">
        <v>20</v>
      </c>
      <c r="J23" s="20" t="s">
        <v>27</v>
      </c>
      <c r="K23" s="20">
        <v>0</v>
      </c>
      <c r="L23" s="21"/>
      <c r="M23" s="21"/>
      <c r="N23" s="12"/>
      <c r="O23" s="41">
        <v>0</v>
      </c>
      <c r="P23" s="41">
        <v>0</v>
      </c>
      <c r="Q23" s="41">
        <v>0</v>
      </c>
      <c r="R23" s="41">
        <v>0</v>
      </c>
      <c r="S23" s="41">
        <v>0</v>
      </c>
      <c r="T23" s="41">
        <f t="shared" si="0"/>
        <v>0</v>
      </c>
      <c r="U23" s="17">
        <v>0</v>
      </c>
      <c r="V23" s="39">
        <f t="shared" si="1"/>
        <v>0</v>
      </c>
      <c r="W23" s="39">
        <f>V23*I23</f>
        <v>0</v>
      </c>
      <c r="X23" s="47"/>
    </row>
    <row r="24" spans="2:27" s="7" customFormat="1" ht="171" thickBot="1">
      <c r="B24" s="12">
        <v>42</v>
      </c>
      <c r="C24" s="12" t="s">
        <v>25</v>
      </c>
      <c r="D24" s="12" t="s">
        <v>26</v>
      </c>
      <c r="E24" s="13" t="s">
        <v>20</v>
      </c>
      <c r="F24" s="13" t="s">
        <v>41</v>
      </c>
      <c r="G24" s="15" t="s">
        <v>83</v>
      </c>
      <c r="H24" s="19" t="s">
        <v>110</v>
      </c>
      <c r="I24" s="12">
        <v>40</v>
      </c>
      <c r="J24" s="12" t="s">
        <v>27</v>
      </c>
      <c r="K24" s="12">
        <v>0</v>
      </c>
      <c r="L24" s="12"/>
      <c r="M24" s="12"/>
      <c r="N24" s="12"/>
      <c r="O24" s="41">
        <v>0</v>
      </c>
      <c r="P24" s="41">
        <v>0</v>
      </c>
      <c r="Q24" s="41">
        <v>0</v>
      </c>
      <c r="R24" s="41">
        <v>0</v>
      </c>
      <c r="S24" s="41">
        <v>0</v>
      </c>
      <c r="T24" s="41">
        <f t="shared" ref="T24:T26" si="2">SUM(O24:S24)</f>
        <v>0</v>
      </c>
      <c r="U24" s="17">
        <v>0</v>
      </c>
      <c r="V24" s="39">
        <f t="shared" si="1"/>
        <v>0</v>
      </c>
      <c r="W24" s="39">
        <f>V24*I24</f>
        <v>0</v>
      </c>
      <c r="X24" s="47"/>
    </row>
    <row r="25" spans="2:27" ht="310.5" thickBot="1">
      <c r="B25" s="24">
        <v>14</v>
      </c>
      <c r="C25" s="24" t="s">
        <v>18</v>
      </c>
      <c r="D25" s="24" t="s">
        <v>24</v>
      </c>
      <c r="E25" s="25" t="s">
        <v>20</v>
      </c>
      <c r="F25" s="25" t="s">
        <v>42</v>
      </c>
      <c r="G25" s="26" t="s">
        <v>80</v>
      </c>
      <c r="H25" s="19" t="s">
        <v>109</v>
      </c>
      <c r="I25" s="24">
        <v>11</v>
      </c>
      <c r="J25" s="24" t="s">
        <v>23</v>
      </c>
      <c r="K25" s="24" t="s">
        <v>43</v>
      </c>
      <c r="L25" s="12" t="s">
        <v>44</v>
      </c>
      <c r="M25" s="24"/>
      <c r="N25" s="12" t="s">
        <v>45</v>
      </c>
      <c r="O25" s="41">
        <v>0</v>
      </c>
      <c r="P25" s="42">
        <v>0</v>
      </c>
      <c r="Q25" s="42">
        <v>0</v>
      </c>
      <c r="R25" s="42">
        <v>0</v>
      </c>
      <c r="S25" s="42">
        <v>0</v>
      </c>
      <c r="T25" s="42">
        <f>SUM(O25:S25)</f>
        <v>0</v>
      </c>
      <c r="U25" s="27">
        <v>0</v>
      </c>
      <c r="V25" s="39">
        <f t="shared" si="1"/>
        <v>0</v>
      </c>
      <c r="W25" s="39">
        <f>V25*I25</f>
        <v>0</v>
      </c>
      <c r="X25" s="47"/>
    </row>
    <row r="26" spans="2:27" ht="409.6" thickBot="1">
      <c r="B26" s="24">
        <v>1</v>
      </c>
      <c r="C26" s="24" t="s">
        <v>46</v>
      </c>
      <c r="D26" s="24" t="s">
        <v>48</v>
      </c>
      <c r="E26" s="13" t="s">
        <v>20</v>
      </c>
      <c r="F26" s="13" t="s">
        <v>49</v>
      </c>
      <c r="G26" s="28" t="s">
        <v>101</v>
      </c>
      <c r="H26" s="19" t="s">
        <v>108</v>
      </c>
      <c r="I26" s="24">
        <v>25</v>
      </c>
      <c r="J26" s="24" t="s">
        <v>50</v>
      </c>
      <c r="K26" s="24" t="s">
        <v>51</v>
      </c>
      <c r="L26" s="29" t="s">
        <v>52</v>
      </c>
      <c r="M26" s="24"/>
      <c r="N26" s="12" t="s">
        <v>53</v>
      </c>
      <c r="O26" s="41">
        <v>0</v>
      </c>
      <c r="P26" s="42">
        <v>0</v>
      </c>
      <c r="Q26" s="42">
        <v>0</v>
      </c>
      <c r="R26" s="42">
        <v>0</v>
      </c>
      <c r="S26" s="41">
        <v>0</v>
      </c>
      <c r="T26" s="42">
        <f t="shared" si="2"/>
        <v>0</v>
      </c>
      <c r="U26" s="27">
        <v>0</v>
      </c>
      <c r="V26" s="39">
        <f t="shared" si="1"/>
        <v>0</v>
      </c>
      <c r="W26" s="39">
        <f t="shared" ref="W26:W30" si="3">V26*I26</f>
        <v>0</v>
      </c>
      <c r="X26" s="47"/>
    </row>
    <row r="27" spans="2:27" ht="409.6" thickBot="1">
      <c r="B27" s="24">
        <v>40</v>
      </c>
      <c r="C27" s="24" t="s">
        <v>46</v>
      </c>
      <c r="D27" s="24" t="s">
        <v>47</v>
      </c>
      <c r="E27" s="13" t="s">
        <v>20</v>
      </c>
      <c r="F27" s="13" t="s">
        <v>54</v>
      </c>
      <c r="G27" s="28" t="s">
        <v>79</v>
      </c>
      <c r="H27" s="19" t="s">
        <v>107</v>
      </c>
      <c r="I27" s="24">
        <v>30</v>
      </c>
      <c r="J27" s="24" t="s">
        <v>50</v>
      </c>
      <c r="K27" s="24" t="s">
        <v>51</v>
      </c>
      <c r="L27" s="13" t="s">
        <v>55</v>
      </c>
      <c r="M27" s="30"/>
      <c r="N27" s="12" t="s">
        <v>56</v>
      </c>
      <c r="O27" s="41">
        <v>0</v>
      </c>
      <c r="P27" s="42">
        <v>0</v>
      </c>
      <c r="Q27" s="42">
        <v>0</v>
      </c>
      <c r="R27" s="42">
        <v>0</v>
      </c>
      <c r="S27" s="42">
        <v>0</v>
      </c>
      <c r="T27" s="42">
        <f>SUM(O27:S27)</f>
        <v>0</v>
      </c>
      <c r="U27" s="27">
        <v>0</v>
      </c>
      <c r="V27" s="39">
        <f t="shared" si="1"/>
        <v>0</v>
      </c>
      <c r="W27" s="39">
        <f>V27*I27</f>
        <v>0</v>
      </c>
      <c r="X27" s="47"/>
    </row>
    <row r="28" spans="2:27" ht="295" thickBot="1">
      <c r="B28" s="24">
        <v>19</v>
      </c>
      <c r="C28" s="24" t="s">
        <v>18</v>
      </c>
      <c r="D28" s="24" t="s">
        <v>59</v>
      </c>
      <c r="E28" s="25" t="s">
        <v>20</v>
      </c>
      <c r="F28" s="25" t="s">
        <v>60</v>
      </c>
      <c r="G28" s="26" t="s">
        <v>100</v>
      </c>
      <c r="H28" s="19" t="s">
        <v>106</v>
      </c>
      <c r="I28" s="24">
        <v>26</v>
      </c>
      <c r="J28" s="24" t="s">
        <v>57</v>
      </c>
      <c r="K28" s="24" t="s">
        <v>58</v>
      </c>
      <c r="L28" s="12" t="s">
        <v>61</v>
      </c>
      <c r="M28" s="21"/>
      <c r="N28" s="12" t="s">
        <v>62</v>
      </c>
      <c r="O28" s="41">
        <v>0</v>
      </c>
      <c r="P28" s="42">
        <v>0</v>
      </c>
      <c r="Q28" s="42">
        <v>0</v>
      </c>
      <c r="R28" s="42">
        <v>0</v>
      </c>
      <c r="S28" s="42">
        <v>0</v>
      </c>
      <c r="T28" s="42">
        <f>SUM(O28:S28)</f>
        <v>0</v>
      </c>
      <c r="U28" s="27">
        <v>0</v>
      </c>
      <c r="V28" s="39">
        <f t="shared" si="1"/>
        <v>0</v>
      </c>
      <c r="W28" s="39">
        <f>V28*I28</f>
        <v>0</v>
      </c>
      <c r="X28" s="47"/>
    </row>
    <row r="29" spans="2:27" ht="409.6" thickBot="1">
      <c r="B29" s="24">
        <v>45</v>
      </c>
      <c r="C29" s="24" t="s">
        <v>46</v>
      </c>
      <c r="D29" s="24" t="s">
        <v>47</v>
      </c>
      <c r="E29" s="13" t="s">
        <v>63</v>
      </c>
      <c r="F29" s="25" t="s">
        <v>64</v>
      </c>
      <c r="G29" s="31" t="s">
        <v>76</v>
      </c>
      <c r="H29" s="19" t="s">
        <v>105</v>
      </c>
      <c r="I29" s="32">
        <v>38</v>
      </c>
      <c r="J29" s="32" t="s">
        <v>65</v>
      </c>
      <c r="K29" s="32" t="s">
        <v>66</v>
      </c>
      <c r="L29" s="13" t="s">
        <v>67</v>
      </c>
      <c r="M29" s="32"/>
      <c r="N29" s="29" t="s">
        <v>68</v>
      </c>
      <c r="O29" s="41">
        <v>0</v>
      </c>
      <c r="P29" s="42">
        <v>0</v>
      </c>
      <c r="Q29" s="42">
        <v>0</v>
      </c>
      <c r="R29" s="43">
        <v>0</v>
      </c>
      <c r="S29" s="43">
        <v>0</v>
      </c>
      <c r="T29" s="42">
        <f>SUM(O29:S29)</f>
        <v>0</v>
      </c>
      <c r="U29" s="33">
        <v>0</v>
      </c>
      <c r="V29" s="39">
        <f t="shared" si="1"/>
        <v>0</v>
      </c>
      <c r="W29" s="39">
        <f>V29*I29</f>
        <v>0</v>
      </c>
      <c r="X29" s="47"/>
    </row>
    <row r="30" spans="2:27" ht="409.6" thickBot="1">
      <c r="B30" s="24">
        <v>44</v>
      </c>
      <c r="C30" s="24" t="s">
        <v>46</v>
      </c>
      <c r="D30" s="24" t="s">
        <v>47</v>
      </c>
      <c r="E30" s="13" t="s">
        <v>69</v>
      </c>
      <c r="F30" s="13" t="s">
        <v>70</v>
      </c>
      <c r="G30" s="31" t="s">
        <v>75</v>
      </c>
      <c r="H30" s="19" t="s">
        <v>88</v>
      </c>
      <c r="I30" s="24">
        <v>15</v>
      </c>
      <c r="J30" s="24" t="s">
        <v>71</v>
      </c>
      <c r="K30" s="24" t="s">
        <v>72</v>
      </c>
      <c r="L30" s="34" t="s">
        <v>77</v>
      </c>
      <c r="M30" s="34" t="s">
        <v>78</v>
      </c>
      <c r="N30" s="12" t="s">
        <v>56</v>
      </c>
      <c r="O30" s="41">
        <v>0</v>
      </c>
      <c r="P30" s="44">
        <v>0</v>
      </c>
      <c r="Q30" s="44">
        <v>0</v>
      </c>
      <c r="R30" s="44">
        <v>0</v>
      </c>
      <c r="S30" s="44">
        <v>0</v>
      </c>
      <c r="T30" s="44">
        <f>SUM(O30:S30)</f>
        <v>0</v>
      </c>
      <c r="U30" s="35">
        <v>0</v>
      </c>
      <c r="V30" s="39">
        <f>T30*(1+U30)</f>
        <v>0</v>
      </c>
      <c r="W30" s="39">
        <f t="shared" si="3"/>
        <v>0</v>
      </c>
      <c r="X30" s="47"/>
    </row>
    <row r="31" spans="2:27" ht="15" thickBot="1"/>
    <row r="32" spans="2:27" ht="15" thickBot="1">
      <c r="B32" s="65" t="s">
        <v>103</v>
      </c>
      <c r="C32" s="65"/>
      <c r="D32" s="65"/>
      <c r="E32" s="65"/>
      <c r="F32" s="65"/>
      <c r="G32" s="65"/>
      <c r="H32" s="48"/>
      <c r="I32" s="48"/>
      <c r="J32" s="48"/>
      <c r="K32" s="49"/>
      <c r="L32" s="48"/>
      <c r="M32" s="50"/>
      <c r="N32" s="50"/>
      <c r="O32" s="50"/>
      <c r="P32" s="48"/>
      <c r="Q32" s="48"/>
      <c r="R32" s="48"/>
      <c r="S32" s="48"/>
      <c r="T32" s="48"/>
      <c r="U32" s="48"/>
      <c r="V32" s="48"/>
      <c r="W32" s="51">
        <f>SUM(W17:W30)</f>
        <v>0</v>
      </c>
      <c r="X32" s="48"/>
    </row>
    <row r="35" spans="5:5">
      <c r="E35" s="1"/>
    </row>
  </sheetData>
  <mergeCells count="5">
    <mergeCell ref="B8:X9"/>
    <mergeCell ref="B5:X6"/>
    <mergeCell ref="B2:X3"/>
    <mergeCell ref="B10:J14"/>
    <mergeCell ref="B32:G32"/>
  </mergeCells>
  <phoneticPr fontId="9" type="noConversion"/>
  <pageMargins left="0.7" right="0.7" top="0.75" bottom="0.75" header="0.3" footer="0.3"/>
  <pageSetup paperSize="9" orientation="portrait"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BTM</vt:lpstr>
      <vt:lpstr>DQE</vt:lpstr>
    </vt:vector>
  </TitlesOfParts>
  <Company>IFP Energies Nouvelles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ALAND Jerome</dc:creator>
  <cp:lastModifiedBy>ALAND Jerome</cp:lastModifiedBy>
  <dcterms:created xsi:type="dcterms:W3CDTF">2024-04-10T08:45:26Z</dcterms:created>
  <dcterms:modified xsi:type="dcterms:W3CDTF">2026-01-30T22:45:26Z</dcterms:modified>
</cp:coreProperties>
</file>